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U:\市民部\市民課\住民記録係\５_月報・年報関係\月報\公開用人口統計資料（最新版）\１_HP掲載依頼\R7.4.1分～\R8.7.1\"/>
    </mc:Choice>
  </mc:AlternateContent>
  <bookViews>
    <workbookView xWindow="0" yWindow="0" windowWidth="10800" windowHeight="4920" activeTab="1"/>
  </bookViews>
  <sheets>
    <sheet name="前月" sheetId="1" r:id="rId1"/>
    <sheet name="当月" sheetId="2" r:id="rId2"/>
  </sheets>
  <definedNames>
    <definedName name="_xlnm.Print_Area" localSheetId="0">前月!$A$1:$V$48</definedName>
    <definedName name="_xlnm.Print_Area" localSheetId="1">当月!$A$1:$V$50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2" l="1"/>
  <c r="C49" i="2"/>
  <c r="B49" i="2"/>
  <c r="Y8" i="2"/>
  <c r="Y7" i="2"/>
  <c r="Y6" i="2"/>
  <c r="X8" i="2"/>
  <c r="X7" i="2"/>
  <c r="X6" i="2"/>
  <c r="C6" i="1" l="1"/>
  <c r="B6" i="1" s="1"/>
  <c r="D6" i="1"/>
  <c r="F7" i="1"/>
  <c r="G7" i="1"/>
  <c r="F8" i="1"/>
  <c r="G8" i="1"/>
  <c r="F9" i="1"/>
  <c r="E9" i="1" s="1"/>
  <c r="G9" i="1"/>
  <c r="F10" i="1"/>
  <c r="E10" i="1" s="1"/>
  <c r="G10" i="1"/>
  <c r="F11" i="1"/>
  <c r="E11" i="1" s="1"/>
  <c r="G11" i="1"/>
  <c r="S47" i="1"/>
  <c r="N47" i="1"/>
  <c r="M47" i="1"/>
  <c r="L47" i="1" s="1"/>
  <c r="G47" i="1"/>
  <c r="F47" i="1"/>
  <c r="E47" i="1" s="1"/>
  <c r="S46" i="1"/>
  <c r="N46" i="1"/>
  <c r="M46" i="1"/>
  <c r="L46" i="1"/>
  <c r="G46" i="1"/>
  <c r="F46" i="1"/>
  <c r="E46" i="1" s="1"/>
  <c r="U45" i="1"/>
  <c r="T45" i="1"/>
  <c r="S45" i="1" s="1"/>
  <c r="N45" i="1"/>
  <c r="M45" i="1"/>
  <c r="L45" i="1" s="1"/>
  <c r="G45" i="1"/>
  <c r="G42" i="1" s="1"/>
  <c r="F45" i="1"/>
  <c r="E45" i="1" s="1"/>
  <c r="U44" i="1"/>
  <c r="U42" i="1" s="1"/>
  <c r="T44" i="1"/>
  <c r="S44" i="1" s="1"/>
  <c r="N44" i="1"/>
  <c r="N42" i="1" s="1"/>
  <c r="M44" i="1"/>
  <c r="L44" i="1" s="1"/>
  <c r="G44" i="1"/>
  <c r="F44" i="1"/>
  <c r="E44" i="1"/>
  <c r="U43" i="1"/>
  <c r="T43" i="1"/>
  <c r="S43" i="1" s="1"/>
  <c r="N43" i="1"/>
  <c r="M43" i="1"/>
  <c r="L43" i="1" s="1"/>
  <c r="G43" i="1"/>
  <c r="F43" i="1"/>
  <c r="E43" i="1"/>
  <c r="E42" i="1" s="1"/>
  <c r="T42" i="1"/>
  <c r="R42" i="1"/>
  <c r="Q42" i="1"/>
  <c r="P42" i="1"/>
  <c r="K42" i="1"/>
  <c r="J42" i="1"/>
  <c r="I42" i="1" s="1"/>
  <c r="D42" i="1"/>
  <c r="C42" i="1"/>
  <c r="B42" i="1" s="1"/>
  <c r="U41" i="1"/>
  <c r="T41" i="1"/>
  <c r="S41" i="1"/>
  <c r="N41" i="1"/>
  <c r="L41" i="1" s="1"/>
  <c r="M41" i="1"/>
  <c r="G41" i="1"/>
  <c r="F41" i="1"/>
  <c r="E41" i="1" s="1"/>
  <c r="U40" i="1"/>
  <c r="T40" i="1"/>
  <c r="S40" i="1"/>
  <c r="N40" i="1"/>
  <c r="M40" i="1"/>
  <c r="L40" i="1" s="1"/>
  <c r="G40" i="1"/>
  <c r="F40" i="1"/>
  <c r="E40" i="1" s="1"/>
  <c r="U39" i="1"/>
  <c r="T39" i="1"/>
  <c r="S39" i="1"/>
  <c r="N39" i="1"/>
  <c r="N36" i="1" s="1"/>
  <c r="M39" i="1"/>
  <c r="L39" i="1" s="1"/>
  <c r="G39" i="1"/>
  <c r="F39" i="1"/>
  <c r="E39" i="1"/>
  <c r="U38" i="1"/>
  <c r="T38" i="1"/>
  <c r="S38" i="1"/>
  <c r="N38" i="1"/>
  <c r="M38" i="1"/>
  <c r="L38" i="1" s="1"/>
  <c r="G38" i="1"/>
  <c r="E38" i="1" s="1"/>
  <c r="F38" i="1"/>
  <c r="U37" i="1"/>
  <c r="T37" i="1"/>
  <c r="S37" i="1"/>
  <c r="S36" i="1" s="1"/>
  <c r="N37" i="1"/>
  <c r="M37" i="1"/>
  <c r="L37" i="1"/>
  <c r="G37" i="1"/>
  <c r="F37" i="1"/>
  <c r="E37" i="1"/>
  <c r="U36" i="1"/>
  <c r="T36" i="1"/>
  <c r="R36" i="1"/>
  <c r="Q36" i="1"/>
  <c r="P36" i="1" s="1"/>
  <c r="M36" i="1"/>
  <c r="K36" i="1"/>
  <c r="J36" i="1"/>
  <c r="I36" i="1" s="1"/>
  <c r="F36" i="1"/>
  <c r="D36" i="1"/>
  <c r="C36" i="1"/>
  <c r="B36" i="1"/>
  <c r="U35" i="1"/>
  <c r="T35" i="1"/>
  <c r="T30" i="1" s="1"/>
  <c r="S35" i="1"/>
  <c r="N35" i="1"/>
  <c r="M35" i="1"/>
  <c r="L35" i="1" s="1"/>
  <c r="G35" i="1"/>
  <c r="F35" i="1"/>
  <c r="E35" i="1" s="1"/>
  <c r="U34" i="1"/>
  <c r="T34" i="1"/>
  <c r="S34" i="1"/>
  <c r="S30" i="1" s="1"/>
  <c r="N34" i="1"/>
  <c r="M34" i="1"/>
  <c r="L34" i="1" s="1"/>
  <c r="G34" i="1"/>
  <c r="G30" i="1" s="1"/>
  <c r="F34" i="1"/>
  <c r="E34" i="1" s="1"/>
  <c r="U33" i="1"/>
  <c r="T33" i="1"/>
  <c r="S33" i="1"/>
  <c r="N33" i="1"/>
  <c r="M33" i="1"/>
  <c r="L33" i="1"/>
  <c r="G33" i="1"/>
  <c r="F33" i="1"/>
  <c r="E33" i="1" s="1"/>
  <c r="U32" i="1"/>
  <c r="T32" i="1"/>
  <c r="S32" i="1"/>
  <c r="N32" i="1"/>
  <c r="M32" i="1"/>
  <c r="M30" i="1" s="1"/>
  <c r="G32" i="1"/>
  <c r="F32" i="1"/>
  <c r="U31" i="1"/>
  <c r="T31" i="1"/>
  <c r="S31" i="1"/>
  <c r="N31" i="1"/>
  <c r="N30" i="1" s="1"/>
  <c r="M31" i="1"/>
  <c r="L31" i="1" s="1"/>
  <c r="G31" i="1"/>
  <c r="F31" i="1"/>
  <c r="E31" i="1"/>
  <c r="U30" i="1"/>
  <c r="R30" i="1"/>
  <c r="Q30" i="1"/>
  <c r="P30" i="1"/>
  <c r="K30" i="1"/>
  <c r="J30" i="1"/>
  <c r="I30" i="1" s="1"/>
  <c r="D30" i="1"/>
  <c r="C30" i="1"/>
  <c r="B30" i="1"/>
  <c r="U29" i="1"/>
  <c r="T29" i="1"/>
  <c r="S29" i="1" s="1"/>
  <c r="N29" i="1"/>
  <c r="M29" i="1"/>
  <c r="L29" i="1"/>
  <c r="G29" i="1"/>
  <c r="F29" i="1"/>
  <c r="E29" i="1" s="1"/>
  <c r="U28" i="1"/>
  <c r="T28" i="1"/>
  <c r="S28" i="1" s="1"/>
  <c r="N28" i="1"/>
  <c r="M28" i="1"/>
  <c r="L28" i="1" s="1"/>
  <c r="G28" i="1"/>
  <c r="F28" i="1"/>
  <c r="E28" i="1"/>
  <c r="U27" i="1"/>
  <c r="T27" i="1"/>
  <c r="S27" i="1" s="1"/>
  <c r="N27" i="1"/>
  <c r="M27" i="1"/>
  <c r="L27" i="1" s="1"/>
  <c r="G27" i="1"/>
  <c r="F27" i="1"/>
  <c r="E27" i="1"/>
  <c r="U26" i="1"/>
  <c r="U24" i="1" s="1"/>
  <c r="T26" i="1"/>
  <c r="S26" i="1" s="1"/>
  <c r="N26" i="1"/>
  <c r="M26" i="1"/>
  <c r="L26" i="1" s="1"/>
  <c r="G26" i="1"/>
  <c r="F26" i="1"/>
  <c r="E26" i="1" s="1"/>
  <c r="U25" i="1"/>
  <c r="T25" i="1"/>
  <c r="S25" i="1" s="1"/>
  <c r="S24" i="1" s="1"/>
  <c r="N25" i="1"/>
  <c r="M25" i="1"/>
  <c r="L25" i="1"/>
  <c r="G25" i="1"/>
  <c r="F25" i="1"/>
  <c r="E25" i="1" s="1"/>
  <c r="E24" i="1" s="1"/>
  <c r="T24" i="1"/>
  <c r="R24" i="1"/>
  <c r="Q24" i="1"/>
  <c r="P24" i="1" s="1"/>
  <c r="N24" i="1"/>
  <c r="K24" i="1"/>
  <c r="J24" i="1"/>
  <c r="I24" i="1"/>
  <c r="G24" i="1"/>
  <c r="D24" i="1"/>
  <c r="C24" i="1"/>
  <c r="B24" i="1"/>
  <c r="U23" i="1"/>
  <c r="T23" i="1"/>
  <c r="T18" i="1" s="1"/>
  <c r="S23" i="1"/>
  <c r="N23" i="1"/>
  <c r="M23" i="1"/>
  <c r="L23" i="1" s="1"/>
  <c r="G23" i="1"/>
  <c r="F23" i="1"/>
  <c r="E23" i="1" s="1"/>
  <c r="U22" i="1"/>
  <c r="T22" i="1"/>
  <c r="S22" i="1"/>
  <c r="S18" i="1" s="1"/>
  <c r="N22" i="1"/>
  <c r="M22" i="1"/>
  <c r="L22" i="1" s="1"/>
  <c r="G22" i="1"/>
  <c r="F22" i="1"/>
  <c r="E22" i="1" s="1"/>
  <c r="U21" i="1"/>
  <c r="T21" i="1"/>
  <c r="S21" i="1"/>
  <c r="N21" i="1"/>
  <c r="M21" i="1"/>
  <c r="L21" i="1" s="1"/>
  <c r="G21" i="1"/>
  <c r="F21" i="1"/>
  <c r="E21" i="1" s="1"/>
  <c r="U20" i="1"/>
  <c r="T20" i="1"/>
  <c r="S20" i="1"/>
  <c r="N20" i="1"/>
  <c r="M20" i="1"/>
  <c r="L20" i="1" s="1"/>
  <c r="G20" i="1"/>
  <c r="E20" i="1" s="1"/>
  <c r="F20" i="1"/>
  <c r="U19" i="1"/>
  <c r="T19" i="1"/>
  <c r="S19" i="1"/>
  <c r="N19" i="1"/>
  <c r="N18" i="1" s="1"/>
  <c r="M19" i="1"/>
  <c r="L19" i="1"/>
  <c r="L18" i="1" s="1"/>
  <c r="G19" i="1"/>
  <c r="E19" i="1" s="1"/>
  <c r="F19" i="1"/>
  <c r="U18" i="1"/>
  <c r="R18" i="1"/>
  <c r="Q18" i="1"/>
  <c r="P18" i="1"/>
  <c r="M18" i="1"/>
  <c r="K18" i="1"/>
  <c r="J18" i="1"/>
  <c r="I18" i="1" s="1"/>
  <c r="G18" i="1"/>
  <c r="D18" i="1"/>
  <c r="C18" i="1"/>
  <c r="B18" i="1" s="1"/>
  <c r="U17" i="1"/>
  <c r="T17" i="1"/>
  <c r="S17" i="1" s="1"/>
  <c r="N17" i="1"/>
  <c r="M17" i="1"/>
  <c r="L17" i="1" s="1"/>
  <c r="G17" i="1"/>
  <c r="F17" i="1"/>
  <c r="E17" i="1" s="1"/>
  <c r="U16" i="1"/>
  <c r="T16" i="1"/>
  <c r="S16" i="1" s="1"/>
  <c r="N16" i="1"/>
  <c r="M16" i="1"/>
  <c r="L16" i="1" s="1"/>
  <c r="G16" i="1"/>
  <c r="F16" i="1"/>
  <c r="E16" i="1" s="1"/>
  <c r="U15" i="1"/>
  <c r="S15" i="1" s="1"/>
  <c r="T15" i="1"/>
  <c r="N15" i="1"/>
  <c r="M15" i="1"/>
  <c r="L15" i="1" s="1"/>
  <c r="G15" i="1"/>
  <c r="F15" i="1"/>
  <c r="E15" i="1"/>
  <c r="U14" i="1"/>
  <c r="S14" i="1" s="1"/>
  <c r="T14" i="1"/>
  <c r="N14" i="1"/>
  <c r="M14" i="1"/>
  <c r="M12" i="1" s="1"/>
  <c r="G14" i="1"/>
  <c r="E14" i="1" s="1"/>
  <c r="F14" i="1"/>
  <c r="U13" i="1"/>
  <c r="U12" i="1" s="1"/>
  <c r="T13" i="1"/>
  <c r="S13" i="1" s="1"/>
  <c r="N13" i="1"/>
  <c r="N12" i="1" s="1"/>
  <c r="M13" i="1"/>
  <c r="L13" i="1" s="1"/>
  <c r="G13" i="1"/>
  <c r="F13" i="1"/>
  <c r="E13" i="1"/>
  <c r="R12" i="1"/>
  <c r="Q12" i="1"/>
  <c r="P12" i="1" s="1"/>
  <c r="K12" i="1"/>
  <c r="J12" i="1"/>
  <c r="I12" i="1" s="1"/>
  <c r="D12" i="1"/>
  <c r="C12" i="1"/>
  <c r="B12" i="1"/>
  <c r="U11" i="1"/>
  <c r="T11" i="1"/>
  <c r="S11" i="1" s="1"/>
  <c r="N11" i="1"/>
  <c r="M11" i="1"/>
  <c r="U10" i="1"/>
  <c r="T10" i="1"/>
  <c r="S10" i="1" s="1"/>
  <c r="N10" i="1"/>
  <c r="M10" i="1"/>
  <c r="L10" i="1" s="1"/>
  <c r="U9" i="1"/>
  <c r="T9" i="1"/>
  <c r="S9" i="1" s="1"/>
  <c r="N9" i="1"/>
  <c r="M9" i="1"/>
  <c r="L9" i="1" s="1"/>
  <c r="U8" i="1"/>
  <c r="T8" i="1"/>
  <c r="S8" i="1"/>
  <c r="N8" i="1"/>
  <c r="M8" i="1"/>
  <c r="U7" i="1"/>
  <c r="T7" i="1"/>
  <c r="T6" i="1" s="1"/>
  <c r="N7" i="1"/>
  <c r="M7" i="1"/>
  <c r="M6" i="1" s="1"/>
  <c r="U6" i="1"/>
  <c r="R6" i="1"/>
  <c r="Q6" i="1"/>
  <c r="P6" i="1" s="1"/>
  <c r="K6" i="1"/>
  <c r="J6" i="1"/>
  <c r="I6" i="1"/>
  <c r="S42" i="1" l="1"/>
  <c r="S12" i="1"/>
  <c r="T12" i="1"/>
  <c r="S7" i="1"/>
  <c r="S6" i="1" s="1"/>
  <c r="X8" i="1"/>
  <c r="L42" i="1"/>
  <c r="M42" i="1"/>
  <c r="L36" i="1"/>
  <c r="L32" i="1"/>
  <c r="L30" i="1" s="1"/>
  <c r="L24" i="1"/>
  <c r="M24" i="1"/>
  <c r="L14" i="1"/>
  <c r="L12" i="1" s="1"/>
  <c r="N6" i="1"/>
  <c r="L8" i="1"/>
  <c r="D5" i="1"/>
  <c r="F42" i="1"/>
  <c r="E36" i="1"/>
  <c r="G36" i="1"/>
  <c r="X7" i="1"/>
  <c r="F30" i="1"/>
  <c r="E32" i="1"/>
  <c r="E30" i="1" s="1"/>
  <c r="F24" i="1"/>
  <c r="E18" i="1"/>
  <c r="F18" i="1"/>
  <c r="C5" i="1"/>
  <c r="E12" i="1"/>
  <c r="F12" i="1"/>
  <c r="G12" i="1"/>
  <c r="E8" i="1"/>
  <c r="G6" i="1"/>
  <c r="F6" i="1"/>
  <c r="G5" i="1"/>
  <c r="B5" i="1"/>
  <c r="Y8" i="1" s="1"/>
  <c r="X6" i="1"/>
  <c r="L7" i="1"/>
  <c r="L6" i="1" s="1"/>
  <c r="L11" i="1"/>
  <c r="E7" i="1"/>
  <c r="E6" i="1" s="1"/>
  <c r="D49" i="1" l="1"/>
  <c r="E5" i="1"/>
  <c r="B49" i="1" s="1"/>
  <c r="F5" i="1"/>
  <c r="C49" i="1" s="1"/>
  <c r="Y6" i="1"/>
  <c r="Y7" i="1"/>
  <c r="Y9" i="1" l="1"/>
</calcChain>
</file>

<file path=xl/sharedStrings.xml><?xml version="1.0" encoding="utf-8"?>
<sst xmlns="http://schemas.openxmlformats.org/spreadsheetml/2006/main" count="114" uniqueCount="50">
  <si>
    <t xml:space="preserve"> 45- 49</t>
  </si>
  <si>
    <t xml:space="preserve"> 15- 19</t>
  </si>
  <si>
    <t>65-</t>
  </si>
  <si>
    <t xml:space="preserve"> 40- 44</t>
  </si>
  <si>
    <t>男</t>
  </si>
  <si>
    <t xml:space="preserve"> 35- 39</t>
  </si>
  <si>
    <t>総数</t>
    <rPh sb="0" eb="2">
      <t>ソウスウ</t>
    </rPh>
    <phoneticPr fontId="2"/>
  </si>
  <si>
    <t xml:space="preserve"> 65- 69</t>
  </si>
  <si>
    <t>ｿﾚｲｼﾞｮｳ</t>
  </si>
  <si>
    <t>総数　</t>
  </si>
  <si>
    <t>現在</t>
  </si>
  <si>
    <t>年齢　</t>
    <rPh sb="0" eb="2">
      <t>ネンレイ</t>
    </rPh>
    <phoneticPr fontId="2"/>
  </si>
  <si>
    <t xml:space="preserve"> 100-</t>
  </si>
  <si>
    <t>Per/All</t>
  </si>
  <si>
    <t xml:space="preserve"> 50- 54</t>
  </si>
  <si>
    <t xml:space="preserve"> 10- 14</t>
  </si>
  <si>
    <t>年齢　</t>
  </si>
  <si>
    <t xml:space="preserve"> 5- 9</t>
  </si>
  <si>
    <t>15-64</t>
  </si>
  <si>
    <t>人数</t>
    <rPh sb="0" eb="2">
      <t>ニンズウ</t>
    </rPh>
    <phoneticPr fontId="2"/>
  </si>
  <si>
    <t>Men</t>
  </si>
  <si>
    <t xml:space="preserve"> 80- 84</t>
  </si>
  <si>
    <t>総数</t>
  </si>
  <si>
    <t>Women</t>
  </si>
  <si>
    <t>0-14</t>
  </si>
  <si>
    <t xml:space="preserve"> 55- 59</t>
  </si>
  <si>
    <t>総数　</t>
    <rPh sb="0" eb="2">
      <t>ソウスウ</t>
    </rPh>
    <phoneticPr fontId="2"/>
  </si>
  <si>
    <t xml:space="preserve"> 30- 34</t>
  </si>
  <si>
    <t>Total</t>
  </si>
  <si>
    <t>ﾌｼｮｳ</t>
  </si>
  <si>
    <t>現在</t>
    <rPh sb="0" eb="2">
      <t>ゲンザイ</t>
    </rPh>
    <phoneticPr fontId="2"/>
  </si>
  <si>
    <t xml:space="preserve"> 25- 29</t>
  </si>
  <si>
    <t xml:space="preserve"> 95- 99</t>
  </si>
  <si>
    <t xml:space="preserve"> 85- 89</t>
  </si>
  <si>
    <t>人数</t>
  </si>
  <si>
    <t>0- 4</t>
  </si>
  <si>
    <t xml:space="preserve"> 70- 74</t>
  </si>
  <si>
    <t>年齢</t>
  </si>
  <si>
    <t>男</t>
    <rPh sb="0" eb="1">
      <t>オトコ</t>
    </rPh>
    <phoneticPr fontId="2"/>
  </si>
  <si>
    <t xml:space="preserve"> 20- 24</t>
  </si>
  <si>
    <t>＊＊　　年齢別　　人口報告書　　＊＊</t>
    <rPh sb="4" eb="6">
      <t>ネンレイ</t>
    </rPh>
    <rPh sb="6" eb="7">
      <t>ベツ</t>
    </rPh>
    <rPh sb="9" eb="11">
      <t>ジンコウ</t>
    </rPh>
    <rPh sb="11" eb="14">
      <t>ホウコクショ</t>
    </rPh>
    <phoneticPr fontId="2"/>
  </si>
  <si>
    <t xml:space="preserve"> 75- 79</t>
  </si>
  <si>
    <t xml:space="preserve"> 60- 64</t>
  </si>
  <si>
    <t xml:space="preserve"> 90- 94</t>
  </si>
  <si>
    <t>年齢</t>
    <rPh sb="0" eb="2">
      <t>ネンレイ</t>
    </rPh>
    <phoneticPr fontId="2"/>
  </si>
  <si>
    <t>女</t>
    <rPh sb="0" eb="1">
      <t>オンナ</t>
    </rPh>
    <phoneticPr fontId="2"/>
  </si>
  <si>
    <t>＊＊　　年齢別　　人口報告書　　＊＊</t>
  </si>
  <si>
    <t>女</t>
  </si>
  <si>
    <t>Old.Av.</t>
    <phoneticPr fontId="2"/>
  </si>
  <si>
    <t>Old.Av.</t>
    <phoneticPr fontId="7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</si>
</sst>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0_ "/>
    <numFmt numFmtId="177" formatCode="0.000%"/>
  </numFmts>
  <fonts count="8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8"/>
      <name val="ＭＳ Ｐゴシック"/>
      <family val="3"/>
    </font>
    <font>
      <sz val="8"/>
      <name val="Century"/>
      <family val="1"/>
    </font>
    <font>
      <sz val="10"/>
      <name val="Tahoma"/>
      <family val="2"/>
    </font>
    <font>
      <sz val="9"/>
      <name val="ＭＳ Ｐゴシック"/>
      <family val="3"/>
    </font>
    <font>
      <sz val="6"/>
      <name val="游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1" applyFont="1">
      <alignment vertical="center"/>
    </xf>
    <xf numFmtId="0" fontId="0" fillId="0" borderId="0" xfId="1" applyFont="1" applyAlignment="1">
      <alignment horizontal="center" vertical="center"/>
    </xf>
    <xf numFmtId="0" fontId="1" fillId="0" borderId="1" xfId="1" applyNumberFormat="1" applyBorder="1">
      <alignment vertical="center"/>
    </xf>
    <xf numFmtId="0" fontId="3" fillId="0" borderId="1" xfId="1" applyFont="1" applyBorder="1">
      <alignment vertical="center"/>
    </xf>
    <xf numFmtId="0" fontId="4" fillId="0" borderId="1" xfId="1" applyFont="1" applyBorder="1">
      <alignment vertical="center"/>
    </xf>
    <xf numFmtId="0" fontId="4" fillId="0" borderId="1" xfId="1" applyFont="1" applyBorder="1" applyAlignment="1">
      <alignment horizontal="center" vertical="center"/>
    </xf>
    <xf numFmtId="176" fontId="4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1" xfId="1" applyFont="1" applyBorder="1" applyProtection="1">
      <alignment vertical="center"/>
      <protection locked="0"/>
    </xf>
    <xf numFmtId="0" fontId="6" fillId="2" borderId="1" xfId="1" applyFont="1" applyFill="1" applyBorder="1">
      <alignment vertical="center"/>
    </xf>
    <xf numFmtId="0" fontId="4" fillId="2" borderId="1" xfId="1" applyFont="1" applyFill="1" applyBorder="1">
      <alignment vertical="center"/>
    </xf>
    <xf numFmtId="0" fontId="6" fillId="3" borderId="1" xfId="1" applyFont="1" applyFill="1" applyBorder="1">
      <alignment vertical="center"/>
    </xf>
    <xf numFmtId="0" fontId="4" fillId="3" borderId="1" xfId="1" applyFont="1" applyFill="1" applyBorder="1">
      <alignment vertical="center"/>
    </xf>
    <xf numFmtId="0" fontId="4" fillId="3" borderId="1" xfId="1" applyFont="1" applyFill="1" applyBorder="1" applyProtection="1">
      <alignment vertical="center"/>
      <protection locked="0"/>
    </xf>
    <xf numFmtId="0" fontId="6" fillId="4" borderId="1" xfId="1" applyFont="1" applyFill="1" applyBorder="1">
      <alignment vertical="center"/>
    </xf>
    <xf numFmtId="0" fontId="4" fillId="4" borderId="1" xfId="1" applyFont="1" applyFill="1" applyBorder="1">
      <alignment vertical="center"/>
    </xf>
    <xf numFmtId="0" fontId="4" fillId="4" borderId="1" xfId="1" applyFont="1" applyFill="1" applyBorder="1" applyProtection="1">
      <alignment vertical="center"/>
      <protection locked="0"/>
    </xf>
    <xf numFmtId="0" fontId="1" fillId="5" borderId="0" xfId="1" applyFill="1" applyBorder="1" applyProtection="1">
      <alignment vertical="center"/>
      <protection locked="0"/>
    </xf>
    <xf numFmtId="0" fontId="3" fillId="0" borderId="1" xfId="1" applyFont="1" applyBorder="1" applyAlignment="1">
      <alignment horizontal="center" vertical="center"/>
    </xf>
    <xf numFmtId="177" fontId="3" fillId="0" borderId="1" xfId="1" applyNumberFormat="1" applyFont="1" applyBorder="1">
      <alignment vertical="center"/>
    </xf>
    <xf numFmtId="177" fontId="6" fillId="0" borderId="1" xfId="1" applyNumberFormat="1" applyFont="1" applyBorder="1">
      <alignment vertical="center"/>
    </xf>
    <xf numFmtId="0" fontId="0" fillId="0" borderId="0" xfId="1" applyFont="1" applyAlignment="1">
      <alignment horizontal="center" vertical="center"/>
    </xf>
    <xf numFmtId="58" fontId="1" fillId="5" borderId="2" xfId="1" applyNumberFormat="1" applyFill="1" applyBorder="1" applyAlignment="1" applyProtection="1">
      <alignment horizontal="right" vertical="center"/>
      <protection locked="0"/>
    </xf>
    <xf numFmtId="0" fontId="1" fillId="5" borderId="2" xfId="1" applyFill="1" applyBorder="1" applyAlignment="1" applyProtection="1">
      <alignment horizontal="right" vertical="center"/>
      <protection locked="0"/>
    </xf>
    <xf numFmtId="0" fontId="4" fillId="0" borderId="1" xfId="1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Y50"/>
  <sheetViews>
    <sheetView zoomScale="90" zoomScaleNormal="90" zoomScaleSheetLayoutView="80" workbookViewId="0">
      <selection activeCell="B50" sqref="B50:D50"/>
    </sheetView>
  </sheetViews>
  <sheetFormatPr defaultRowHeight="13.5" x14ac:dyDescent="0.15"/>
  <cols>
    <col min="1" max="1" width="7.125" style="1" bestFit="1" customWidth="1"/>
    <col min="2" max="2" width="7.125" style="1" customWidth="1"/>
    <col min="3" max="4" width="6.5" style="1" bestFit="1" customWidth="1"/>
    <col min="5" max="7" width="6.5" style="1" hidden="1" customWidth="1"/>
    <col min="8" max="8" width="7.125" style="1" bestFit="1" customWidth="1"/>
    <col min="9" max="9" width="7.125" style="1" customWidth="1"/>
    <col min="10" max="11" width="6.5" style="1" customWidth="1"/>
    <col min="12" max="14" width="6.5" style="1" hidden="1" customWidth="1"/>
    <col min="15" max="16" width="7.125" style="1" customWidth="1"/>
    <col min="17" max="18" width="6.5" style="1" customWidth="1"/>
    <col min="19" max="21" width="6.5" style="1" hidden="1" customWidth="1"/>
    <col min="22" max="25" width="7.125" style="1" customWidth="1"/>
    <col min="26" max="256" width="9" style="1" bestFit="1" customWidth="1"/>
    <col min="257" max="257" width="9" style="1" customWidth="1"/>
    <col min="258" max="16384" width="9" style="1"/>
  </cols>
  <sheetData>
    <row r="1" spans="1:25" x14ac:dyDescent="0.15">
      <c r="A1" s="22" t="s">
        <v>40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3" spans="1:25" x14ac:dyDescent="0.15">
      <c r="O3" s="23">
        <v>46174</v>
      </c>
      <c r="P3" s="24"/>
      <c r="Q3" s="24"/>
      <c r="R3" s="18" t="s">
        <v>30</v>
      </c>
    </row>
    <row r="4" spans="1:25" ht="15" customHeight="1" x14ac:dyDescent="0.15">
      <c r="A4" s="3" t="s">
        <v>44</v>
      </c>
      <c r="B4" s="3" t="s">
        <v>26</v>
      </c>
      <c r="C4" s="3" t="s">
        <v>38</v>
      </c>
      <c r="D4" s="3" t="s">
        <v>45</v>
      </c>
      <c r="E4" s="10" t="s">
        <v>28</v>
      </c>
      <c r="F4" s="12" t="s">
        <v>20</v>
      </c>
      <c r="G4" s="15" t="s">
        <v>23</v>
      </c>
      <c r="H4" s="3" t="s">
        <v>11</v>
      </c>
      <c r="I4" s="3" t="s">
        <v>26</v>
      </c>
      <c r="J4" s="3" t="s">
        <v>38</v>
      </c>
      <c r="K4" s="3" t="s">
        <v>45</v>
      </c>
      <c r="L4" s="10" t="s">
        <v>28</v>
      </c>
      <c r="M4" s="12" t="s">
        <v>20</v>
      </c>
      <c r="N4" s="15" t="s">
        <v>23</v>
      </c>
      <c r="O4" s="3" t="s">
        <v>11</v>
      </c>
      <c r="P4" s="3" t="s">
        <v>6</v>
      </c>
      <c r="Q4" s="3" t="s">
        <v>38</v>
      </c>
      <c r="R4" s="3" t="s">
        <v>45</v>
      </c>
      <c r="S4" s="10" t="s">
        <v>28</v>
      </c>
      <c r="T4" s="12" t="s">
        <v>20</v>
      </c>
      <c r="U4" s="15" t="s">
        <v>23</v>
      </c>
    </row>
    <row r="5" spans="1:25" ht="15" customHeight="1" x14ac:dyDescent="0.15">
      <c r="A5" s="4" t="s">
        <v>6</v>
      </c>
      <c r="B5" s="5">
        <f t="shared" ref="B5:G5" si="0">SUM(B6+B12+B18+B24+B30+B36+B42+I6+I12+I18+I24+I30+I36+I42+P6+P12+P18+P24+P30+P36+P42)</f>
        <v>82189</v>
      </c>
      <c r="C5" s="5">
        <f t="shared" si="0"/>
        <v>39804</v>
      </c>
      <c r="D5" s="5">
        <f t="shared" si="0"/>
        <v>42385</v>
      </c>
      <c r="E5" s="11">
        <f t="shared" si="0"/>
        <v>3800306</v>
      </c>
      <c r="F5" s="13">
        <f t="shared" si="0"/>
        <v>1787989</v>
      </c>
      <c r="G5" s="16">
        <f t="shared" si="0"/>
        <v>2012317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3"/>
      <c r="T5" s="3"/>
      <c r="U5" s="3"/>
      <c r="W5" s="4" t="s">
        <v>44</v>
      </c>
      <c r="X5" s="4" t="s">
        <v>19</v>
      </c>
      <c r="Y5" s="20" t="s">
        <v>13</v>
      </c>
    </row>
    <row r="6" spans="1:25" ht="15" customHeight="1" x14ac:dyDescent="0.15">
      <c r="A6" s="5" t="s">
        <v>35</v>
      </c>
      <c r="B6" s="5">
        <f t="shared" ref="B6:B42" si="1">SUM(C6:D6)</f>
        <v>2623</v>
      </c>
      <c r="C6" s="5">
        <f>SUM(C7:C11)</f>
        <v>1326</v>
      </c>
      <c r="D6" s="5">
        <f>SUM(D7:D11)</f>
        <v>1297</v>
      </c>
      <c r="E6" s="11">
        <f>SUM(E7:E11)</f>
        <v>5367</v>
      </c>
      <c r="F6" s="13">
        <f>SUM(F7:F11)</f>
        <v>2706</v>
      </c>
      <c r="G6" s="16">
        <f>SUM(G7:G11)</f>
        <v>2661</v>
      </c>
      <c r="H6" s="5" t="s">
        <v>5</v>
      </c>
      <c r="I6" s="5">
        <f t="shared" ref="I6:I42" si="2">SUM(J6:K6)</f>
        <v>4854</v>
      </c>
      <c r="J6" s="5">
        <f>SUM(J7:J11)</f>
        <v>2345</v>
      </c>
      <c r="K6" s="5">
        <f>SUM(K7:K11)</f>
        <v>2509</v>
      </c>
      <c r="L6" s="11">
        <f>SUM(L7:L11)</f>
        <v>179847</v>
      </c>
      <c r="M6" s="13">
        <f>SUM(M7:M11)</f>
        <v>86929</v>
      </c>
      <c r="N6" s="16">
        <f>SUM(N7:N11)</f>
        <v>92918</v>
      </c>
      <c r="O6" s="5" t="s">
        <v>36</v>
      </c>
      <c r="P6" s="5">
        <f t="shared" ref="P6:P42" si="3">SUM(Q6:R6)</f>
        <v>3658</v>
      </c>
      <c r="Q6" s="5">
        <f>SUM(Q7:Q11)</f>
        <v>1768</v>
      </c>
      <c r="R6" s="5">
        <f>SUM(R7:R11)</f>
        <v>1890</v>
      </c>
      <c r="S6" s="11">
        <f>SUM(S7:S11)</f>
        <v>263365</v>
      </c>
      <c r="T6" s="13">
        <f>SUM(T7:T11)</f>
        <v>127250</v>
      </c>
      <c r="U6" s="16">
        <f>SUM(U7:U11)</f>
        <v>136115</v>
      </c>
      <c r="W6" s="19" t="s">
        <v>24</v>
      </c>
      <c r="X6" s="4">
        <f>SUM(B6+B12+B18)</f>
        <v>9378</v>
      </c>
      <c r="Y6" s="21">
        <f>AVERAGE(X6/(B5-P47))</f>
        <v>0.11410286048011291</v>
      </c>
    </row>
    <row r="7" spans="1:25" ht="15" customHeight="1" x14ac:dyDescent="0.15">
      <c r="A7" s="6">
        <v>0</v>
      </c>
      <c r="B7" s="5">
        <v>520</v>
      </c>
      <c r="C7" s="9">
        <v>261</v>
      </c>
      <c r="D7" s="9">
        <v>259</v>
      </c>
      <c r="E7" s="11">
        <f>SUM(F7:G7)</f>
        <v>0</v>
      </c>
      <c r="F7" s="14">
        <f>SUMPRODUCT(A7*C7)</f>
        <v>0</v>
      </c>
      <c r="G7" s="17">
        <f>SUMPRODUCT(A7*D7)</f>
        <v>0</v>
      </c>
      <c r="H7" s="6">
        <v>35</v>
      </c>
      <c r="I7" s="5">
        <v>919</v>
      </c>
      <c r="J7" s="9">
        <v>428</v>
      </c>
      <c r="K7" s="9">
        <v>491</v>
      </c>
      <c r="L7" s="11">
        <f>SUM(M7:N7)</f>
        <v>32165</v>
      </c>
      <c r="M7" s="14">
        <f>SUMPRODUCT(H7*J7)</f>
        <v>14980</v>
      </c>
      <c r="N7" s="17">
        <f>SUMPRODUCT(H7*K7)</f>
        <v>17185</v>
      </c>
      <c r="O7" s="6">
        <v>70</v>
      </c>
      <c r="P7" s="5">
        <v>742</v>
      </c>
      <c r="Q7" s="9">
        <v>373</v>
      </c>
      <c r="R7" s="9">
        <v>369</v>
      </c>
      <c r="S7" s="11">
        <f>SUM(T7:U7)</f>
        <v>51940</v>
      </c>
      <c r="T7" s="14">
        <f>SUMPRODUCT(O7*Q7)</f>
        <v>26110</v>
      </c>
      <c r="U7" s="17">
        <f>SUMPRODUCT(O7*R7)</f>
        <v>25830</v>
      </c>
      <c r="W7" s="19" t="s">
        <v>18</v>
      </c>
      <c r="X7" s="4">
        <f>SUM(B24+B30+B36+B42+I6+I12+I18+I24+I30+I36)</f>
        <v>53087</v>
      </c>
      <c r="Y7" s="21">
        <f>AVERAGE(X7/(B5-P47))</f>
        <v>0.64591368674640159</v>
      </c>
    </row>
    <row r="8" spans="1:25" ht="15" customHeight="1" x14ac:dyDescent="0.15">
      <c r="A8" s="6">
        <v>1</v>
      </c>
      <c r="B8" s="5">
        <v>481</v>
      </c>
      <c r="C8" s="9">
        <v>251</v>
      </c>
      <c r="D8" s="9">
        <v>230</v>
      </c>
      <c r="E8" s="11">
        <f>SUM(F8:G8)</f>
        <v>481</v>
      </c>
      <c r="F8" s="14">
        <f>SUMPRODUCT(A8*C8)</f>
        <v>251</v>
      </c>
      <c r="G8" s="17">
        <f>SUMPRODUCT(A8*D8)</f>
        <v>230</v>
      </c>
      <c r="H8" s="6">
        <v>36</v>
      </c>
      <c r="I8" s="5">
        <v>919</v>
      </c>
      <c r="J8" s="9">
        <v>439</v>
      </c>
      <c r="K8" s="9">
        <v>480</v>
      </c>
      <c r="L8" s="11">
        <f>SUM(M8:N8)</f>
        <v>33084</v>
      </c>
      <c r="M8" s="14">
        <f>SUMPRODUCT(H8*J8)</f>
        <v>15804</v>
      </c>
      <c r="N8" s="17">
        <f>SUMPRODUCT(H8*K8)</f>
        <v>17280</v>
      </c>
      <c r="O8" s="6">
        <v>71</v>
      </c>
      <c r="P8" s="5">
        <v>745</v>
      </c>
      <c r="Q8" s="9">
        <v>358</v>
      </c>
      <c r="R8" s="9">
        <v>387</v>
      </c>
      <c r="S8" s="11">
        <f>SUM(T8:U8)</f>
        <v>52895</v>
      </c>
      <c r="T8" s="14">
        <f>SUMPRODUCT(O8*Q8)</f>
        <v>25418</v>
      </c>
      <c r="U8" s="17">
        <f>SUMPRODUCT(O8*R8)</f>
        <v>27477</v>
      </c>
      <c r="W8" s="19" t="s">
        <v>2</v>
      </c>
      <c r="X8" s="4">
        <f>SUM(I42+P6+P12+P18+P24+P30+P36+P42)</f>
        <v>19724</v>
      </c>
      <c r="Y8" s="21">
        <f>AVERAGE(X8/(B5-P47))</f>
        <v>0.23998345277348551</v>
      </c>
    </row>
    <row r="9" spans="1:25" ht="15" customHeight="1" x14ac:dyDescent="0.15">
      <c r="A9" s="6">
        <v>2</v>
      </c>
      <c r="B9" s="5">
        <v>520</v>
      </c>
      <c r="C9" s="9">
        <v>267</v>
      </c>
      <c r="D9" s="9">
        <v>253</v>
      </c>
      <c r="E9" s="11">
        <f>SUM(F9:G9)</f>
        <v>1040</v>
      </c>
      <c r="F9" s="14">
        <f>SUMPRODUCT(A9*C9)</f>
        <v>534</v>
      </c>
      <c r="G9" s="17">
        <f>SUMPRODUCT(A9*D9)</f>
        <v>506</v>
      </c>
      <c r="H9" s="6">
        <v>37</v>
      </c>
      <c r="I9" s="5">
        <v>1014</v>
      </c>
      <c r="J9" s="9">
        <v>503</v>
      </c>
      <c r="K9" s="9">
        <v>511</v>
      </c>
      <c r="L9" s="11">
        <f>SUM(M9:N9)</f>
        <v>37518</v>
      </c>
      <c r="M9" s="14">
        <f>SUMPRODUCT(H9*J9)</f>
        <v>18611</v>
      </c>
      <c r="N9" s="17">
        <f>SUMPRODUCT(H9*K9)</f>
        <v>18907</v>
      </c>
      <c r="O9" s="6">
        <v>72</v>
      </c>
      <c r="P9" s="5">
        <v>708</v>
      </c>
      <c r="Q9" s="9">
        <v>336</v>
      </c>
      <c r="R9" s="9">
        <v>372</v>
      </c>
      <c r="S9" s="11">
        <f>SUM(T9:U9)</f>
        <v>50976</v>
      </c>
      <c r="T9" s="14">
        <f>SUMPRODUCT(O9*Q9)</f>
        <v>24192</v>
      </c>
      <c r="U9" s="17">
        <f>SUMPRODUCT(O9*R9)</f>
        <v>26784</v>
      </c>
      <c r="W9" s="3"/>
      <c r="X9" s="3"/>
      <c r="Y9" s="21">
        <f>SUM(Y6:Y8)</f>
        <v>1</v>
      </c>
    </row>
    <row r="10" spans="1:25" ht="15" customHeight="1" x14ac:dyDescent="0.15">
      <c r="A10" s="6">
        <v>3</v>
      </c>
      <c r="B10" s="5">
        <v>562</v>
      </c>
      <c r="C10" s="9">
        <v>267</v>
      </c>
      <c r="D10" s="9">
        <v>295</v>
      </c>
      <c r="E10" s="11">
        <f>SUM(F10:G10)</f>
        <v>1686</v>
      </c>
      <c r="F10" s="14">
        <f>SUMPRODUCT(A10*C10)</f>
        <v>801</v>
      </c>
      <c r="G10" s="17">
        <f>SUMPRODUCT(A10*D10)</f>
        <v>885</v>
      </c>
      <c r="H10" s="6">
        <v>38</v>
      </c>
      <c r="I10" s="5">
        <v>998</v>
      </c>
      <c r="J10" s="9">
        <v>491</v>
      </c>
      <c r="K10" s="9">
        <v>507</v>
      </c>
      <c r="L10" s="11">
        <f>SUM(M10:N10)</f>
        <v>37924</v>
      </c>
      <c r="M10" s="14">
        <f>SUMPRODUCT(H10*J10)</f>
        <v>18658</v>
      </c>
      <c r="N10" s="17">
        <f>SUMPRODUCT(H10*K10)</f>
        <v>19266</v>
      </c>
      <c r="O10" s="6">
        <v>73</v>
      </c>
      <c r="P10" s="5">
        <v>708</v>
      </c>
      <c r="Q10" s="9">
        <v>344</v>
      </c>
      <c r="R10" s="9">
        <v>364</v>
      </c>
      <c r="S10" s="11">
        <f>SUM(T10:U10)</f>
        <v>51684</v>
      </c>
      <c r="T10" s="14">
        <f>SUMPRODUCT(O10*Q10)</f>
        <v>25112</v>
      </c>
      <c r="U10" s="17">
        <f>SUMPRODUCT(O10*R10)</f>
        <v>26572</v>
      </c>
    </row>
    <row r="11" spans="1:25" ht="15" customHeight="1" x14ac:dyDescent="0.15">
      <c r="A11" s="6">
        <v>4</v>
      </c>
      <c r="B11" s="5">
        <v>540</v>
      </c>
      <c r="C11" s="9">
        <v>280</v>
      </c>
      <c r="D11" s="9">
        <v>260</v>
      </c>
      <c r="E11" s="11">
        <f>SUM(F11:G11)</f>
        <v>2160</v>
      </c>
      <c r="F11" s="14">
        <f>SUMPRODUCT(A11*C11)</f>
        <v>1120</v>
      </c>
      <c r="G11" s="17">
        <f>SUMPRODUCT(A11*D11)</f>
        <v>1040</v>
      </c>
      <c r="H11" s="6">
        <v>39</v>
      </c>
      <c r="I11" s="5">
        <v>1004</v>
      </c>
      <c r="J11" s="9">
        <v>484</v>
      </c>
      <c r="K11" s="9">
        <v>520</v>
      </c>
      <c r="L11" s="11">
        <f>SUM(M11:N11)</f>
        <v>39156</v>
      </c>
      <c r="M11" s="14">
        <f>SUMPRODUCT(H11*J11)</f>
        <v>18876</v>
      </c>
      <c r="N11" s="17">
        <f>SUMPRODUCT(H11*K11)</f>
        <v>20280</v>
      </c>
      <c r="O11" s="6">
        <v>74</v>
      </c>
      <c r="P11" s="5">
        <v>755</v>
      </c>
      <c r="Q11" s="9">
        <v>357</v>
      </c>
      <c r="R11" s="9">
        <v>398</v>
      </c>
      <c r="S11" s="11">
        <f>SUM(T11:U11)</f>
        <v>55870</v>
      </c>
      <c r="T11" s="14">
        <f>SUMPRODUCT(O11*Q11)</f>
        <v>26418</v>
      </c>
      <c r="U11" s="17">
        <f>SUMPRODUCT(O11*R11)</f>
        <v>29452</v>
      </c>
    </row>
    <row r="12" spans="1:25" ht="15" customHeight="1" x14ac:dyDescent="0.15">
      <c r="A12" s="5" t="s">
        <v>17</v>
      </c>
      <c r="B12" s="5">
        <f t="shared" si="1"/>
        <v>3335</v>
      </c>
      <c r="C12" s="5">
        <f>SUM(C13:C17)</f>
        <v>1738</v>
      </c>
      <c r="D12" s="5">
        <f>SUM(D13:D17)</f>
        <v>1597</v>
      </c>
      <c r="E12" s="11">
        <f>SUM(E13:E17)</f>
        <v>23640</v>
      </c>
      <c r="F12" s="13">
        <f>SUM(F13:F17)</f>
        <v>12370</v>
      </c>
      <c r="G12" s="16">
        <f>SUM(G13:G17)</f>
        <v>11270</v>
      </c>
      <c r="H12" s="5" t="s">
        <v>3</v>
      </c>
      <c r="I12" s="5">
        <f t="shared" si="2"/>
        <v>5602</v>
      </c>
      <c r="J12" s="5">
        <f>SUM(J13:J17)</f>
        <v>2732</v>
      </c>
      <c r="K12" s="5">
        <f>SUM(K13:K17)</f>
        <v>2870</v>
      </c>
      <c r="L12" s="11">
        <f>SUM(L13:L17)</f>
        <v>235603</v>
      </c>
      <c r="M12" s="13">
        <f>SUM(M13:M17)</f>
        <v>114949</v>
      </c>
      <c r="N12" s="16">
        <f>SUM(N13:N17)</f>
        <v>120654</v>
      </c>
      <c r="O12" s="5" t="s">
        <v>41</v>
      </c>
      <c r="P12" s="5">
        <f t="shared" si="3"/>
        <v>4446</v>
      </c>
      <c r="Q12" s="5">
        <f>SUM(Q13:Q17)</f>
        <v>2013</v>
      </c>
      <c r="R12" s="5">
        <f>SUM(R13:R17)</f>
        <v>2433</v>
      </c>
      <c r="S12" s="11">
        <f>SUM(S13:S17)</f>
        <v>342484</v>
      </c>
      <c r="T12" s="13">
        <f>SUM(T13:T17)</f>
        <v>154961</v>
      </c>
      <c r="U12" s="16">
        <f>SUM(U13:U17)</f>
        <v>187523</v>
      </c>
    </row>
    <row r="13" spans="1:25" ht="15" customHeight="1" x14ac:dyDescent="0.15">
      <c r="A13" s="6">
        <v>5</v>
      </c>
      <c r="B13" s="5">
        <v>605</v>
      </c>
      <c r="C13" s="9">
        <v>317</v>
      </c>
      <c r="D13" s="9">
        <v>288</v>
      </c>
      <c r="E13" s="11">
        <f>SUM(F13:G13)</f>
        <v>3025</v>
      </c>
      <c r="F13" s="14">
        <f>SUMPRODUCT(A13*C13)</f>
        <v>1585</v>
      </c>
      <c r="G13" s="17">
        <f>SUMPRODUCT(A13*D13)</f>
        <v>1440</v>
      </c>
      <c r="H13" s="6">
        <v>40</v>
      </c>
      <c r="I13" s="5">
        <v>1044</v>
      </c>
      <c r="J13" s="9">
        <v>495</v>
      </c>
      <c r="K13" s="9">
        <v>549</v>
      </c>
      <c r="L13" s="11">
        <f>SUM(M13:N13)</f>
        <v>41760</v>
      </c>
      <c r="M13" s="14">
        <f>SUMPRODUCT(H13*J13)</f>
        <v>19800</v>
      </c>
      <c r="N13" s="17">
        <f>SUMPRODUCT(H13*K13)</f>
        <v>21960</v>
      </c>
      <c r="O13" s="6">
        <v>75</v>
      </c>
      <c r="P13" s="5">
        <v>811</v>
      </c>
      <c r="Q13" s="9">
        <v>393</v>
      </c>
      <c r="R13" s="9">
        <v>418</v>
      </c>
      <c r="S13" s="11">
        <f>SUM(T13:U13)</f>
        <v>60825</v>
      </c>
      <c r="T13" s="14">
        <f>SUMPRODUCT(O13*Q13)</f>
        <v>29475</v>
      </c>
      <c r="U13" s="17">
        <f>SUMPRODUCT(O13*R13)</f>
        <v>31350</v>
      </c>
    </row>
    <row r="14" spans="1:25" ht="15" customHeight="1" x14ac:dyDescent="0.15">
      <c r="A14" s="6">
        <v>6</v>
      </c>
      <c r="B14" s="5">
        <v>645</v>
      </c>
      <c r="C14" s="9">
        <v>318</v>
      </c>
      <c r="D14" s="9">
        <v>327</v>
      </c>
      <c r="E14" s="11">
        <f>SUM(F14:G14)</f>
        <v>3870</v>
      </c>
      <c r="F14" s="14">
        <f>SUMPRODUCT(A14*C14)</f>
        <v>1908</v>
      </c>
      <c r="G14" s="17">
        <f>SUMPRODUCT(A14*D14)</f>
        <v>1962</v>
      </c>
      <c r="H14" s="6">
        <v>41</v>
      </c>
      <c r="I14" s="5">
        <v>1104</v>
      </c>
      <c r="J14" s="9">
        <v>528</v>
      </c>
      <c r="K14" s="9">
        <v>576</v>
      </c>
      <c r="L14" s="11">
        <f>SUM(M14:N14)</f>
        <v>45264</v>
      </c>
      <c r="M14" s="14">
        <f>SUMPRODUCT(H14*J14)</f>
        <v>21648</v>
      </c>
      <c r="N14" s="17">
        <f>SUMPRODUCT(H14*K14)</f>
        <v>23616</v>
      </c>
      <c r="O14" s="6">
        <v>76</v>
      </c>
      <c r="P14" s="5">
        <v>891</v>
      </c>
      <c r="Q14" s="9">
        <v>404</v>
      </c>
      <c r="R14" s="9">
        <v>487</v>
      </c>
      <c r="S14" s="11">
        <f>SUM(T14:U14)</f>
        <v>67716</v>
      </c>
      <c r="T14" s="14">
        <f>SUMPRODUCT(O14*Q14)</f>
        <v>30704</v>
      </c>
      <c r="U14" s="17">
        <f>SUMPRODUCT(O14*R14)</f>
        <v>37012</v>
      </c>
    </row>
    <row r="15" spans="1:25" ht="15" customHeight="1" x14ac:dyDescent="0.15">
      <c r="A15" s="6">
        <v>7</v>
      </c>
      <c r="B15" s="5">
        <v>659</v>
      </c>
      <c r="C15" s="9">
        <v>342</v>
      </c>
      <c r="D15" s="9">
        <v>317</v>
      </c>
      <c r="E15" s="11">
        <f>SUM(F15:G15)</f>
        <v>4613</v>
      </c>
      <c r="F15" s="14">
        <f>SUMPRODUCT(A15*C15)</f>
        <v>2394</v>
      </c>
      <c r="G15" s="17">
        <f>SUMPRODUCT(A15*D15)</f>
        <v>2219</v>
      </c>
      <c r="H15" s="6">
        <v>42</v>
      </c>
      <c r="I15" s="5">
        <v>1091</v>
      </c>
      <c r="J15" s="9">
        <v>554</v>
      </c>
      <c r="K15" s="9">
        <v>537</v>
      </c>
      <c r="L15" s="11">
        <f>SUM(M15:N15)</f>
        <v>45822</v>
      </c>
      <c r="M15" s="14">
        <f>SUMPRODUCT(H15*J15)</f>
        <v>23268</v>
      </c>
      <c r="N15" s="17">
        <f>SUMPRODUCT(H15*K15)</f>
        <v>22554</v>
      </c>
      <c r="O15" s="6">
        <v>77</v>
      </c>
      <c r="P15" s="5">
        <v>950</v>
      </c>
      <c r="Q15" s="9">
        <v>432</v>
      </c>
      <c r="R15" s="9">
        <v>518</v>
      </c>
      <c r="S15" s="11">
        <f>SUM(T15:U15)</f>
        <v>73150</v>
      </c>
      <c r="T15" s="14">
        <f>SUMPRODUCT(O15*Q15)</f>
        <v>33264</v>
      </c>
      <c r="U15" s="17">
        <f>SUMPRODUCT(O15*R15)</f>
        <v>39886</v>
      </c>
    </row>
    <row r="16" spans="1:25" ht="15" customHeight="1" x14ac:dyDescent="0.15">
      <c r="A16" s="6">
        <v>8</v>
      </c>
      <c r="B16" s="5">
        <v>702</v>
      </c>
      <c r="C16" s="9">
        <v>366</v>
      </c>
      <c r="D16" s="9">
        <v>336</v>
      </c>
      <c r="E16" s="11">
        <f>SUM(F16:G16)</f>
        <v>5616</v>
      </c>
      <c r="F16" s="14">
        <f>SUMPRODUCT(A16*C16)</f>
        <v>2928</v>
      </c>
      <c r="G16" s="17">
        <f>SUMPRODUCT(A16*D16)</f>
        <v>2688</v>
      </c>
      <c r="H16" s="6">
        <v>43</v>
      </c>
      <c r="I16" s="5">
        <v>1215</v>
      </c>
      <c r="J16" s="9">
        <v>587</v>
      </c>
      <c r="K16" s="9">
        <v>628</v>
      </c>
      <c r="L16" s="11">
        <f>SUM(M16:N16)</f>
        <v>52245</v>
      </c>
      <c r="M16" s="14">
        <f>SUMPRODUCT(H16*J16)</f>
        <v>25241</v>
      </c>
      <c r="N16" s="17">
        <f>SUMPRODUCT(H16*K16)</f>
        <v>27004</v>
      </c>
      <c r="O16" s="6">
        <v>78</v>
      </c>
      <c r="P16" s="5">
        <v>933</v>
      </c>
      <c r="Q16" s="9">
        <v>418</v>
      </c>
      <c r="R16" s="9">
        <v>515</v>
      </c>
      <c r="S16" s="11">
        <f>SUM(T16:U16)</f>
        <v>72774</v>
      </c>
      <c r="T16" s="14">
        <f>SUMPRODUCT(O16*Q16)</f>
        <v>32604</v>
      </c>
      <c r="U16" s="17">
        <f>SUMPRODUCT(O16*R16)</f>
        <v>40170</v>
      </c>
    </row>
    <row r="17" spans="1:21" ht="15" customHeight="1" x14ac:dyDescent="0.15">
      <c r="A17" s="6">
        <v>9</v>
      </c>
      <c r="B17" s="5">
        <v>724</v>
      </c>
      <c r="C17" s="9">
        <v>395</v>
      </c>
      <c r="D17" s="9">
        <v>329</v>
      </c>
      <c r="E17" s="11">
        <f>SUM(F17:G17)</f>
        <v>6516</v>
      </c>
      <c r="F17" s="14">
        <f>SUMPRODUCT(A17*C17)</f>
        <v>3555</v>
      </c>
      <c r="G17" s="17">
        <f>SUMPRODUCT(A17*D17)</f>
        <v>2961</v>
      </c>
      <c r="H17" s="6">
        <v>44</v>
      </c>
      <c r="I17" s="5">
        <v>1148</v>
      </c>
      <c r="J17" s="9">
        <v>568</v>
      </c>
      <c r="K17" s="9">
        <v>580</v>
      </c>
      <c r="L17" s="11">
        <f>SUM(M17:N17)</f>
        <v>50512</v>
      </c>
      <c r="M17" s="14">
        <f>SUMPRODUCT(H17*J17)</f>
        <v>24992</v>
      </c>
      <c r="N17" s="17">
        <f>SUMPRODUCT(H17*K17)</f>
        <v>25520</v>
      </c>
      <c r="O17" s="6">
        <v>79</v>
      </c>
      <c r="P17" s="5">
        <v>861</v>
      </c>
      <c r="Q17" s="9">
        <v>366</v>
      </c>
      <c r="R17" s="9">
        <v>495</v>
      </c>
      <c r="S17" s="11">
        <f>SUM(T17:U17)</f>
        <v>68019</v>
      </c>
      <c r="T17" s="14">
        <f>SUMPRODUCT(O17*Q17)</f>
        <v>28914</v>
      </c>
      <c r="U17" s="17">
        <f>SUMPRODUCT(O17*R17)</f>
        <v>39105</v>
      </c>
    </row>
    <row r="18" spans="1:21" ht="15" customHeight="1" x14ac:dyDescent="0.15">
      <c r="A18" s="5" t="s">
        <v>15</v>
      </c>
      <c r="B18" s="5">
        <f t="shared" si="1"/>
        <v>3420</v>
      </c>
      <c r="C18" s="5">
        <f>SUM(C19:C23)</f>
        <v>1739</v>
      </c>
      <c r="D18" s="5">
        <f>SUM(D19:D23)</f>
        <v>1681</v>
      </c>
      <c r="E18" s="11">
        <f>SUM(E19:E23)</f>
        <v>40954</v>
      </c>
      <c r="F18" s="13">
        <f>SUM(F19:F23)</f>
        <v>20796</v>
      </c>
      <c r="G18" s="16">
        <f>SUM(G19:G23)</f>
        <v>20158</v>
      </c>
      <c r="H18" s="5" t="s">
        <v>0</v>
      </c>
      <c r="I18" s="5">
        <f t="shared" si="2"/>
        <v>6146</v>
      </c>
      <c r="J18" s="5">
        <f>SUM(J19:J23)</f>
        <v>3172</v>
      </c>
      <c r="K18" s="5">
        <f>SUM(K19:K23)</f>
        <v>2974</v>
      </c>
      <c r="L18" s="11">
        <f>SUM(L19:L23)</f>
        <v>289187</v>
      </c>
      <c r="M18" s="13">
        <f>SUM(M19:M23)</f>
        <v>149352</v>
      </c>
      <c r="N18" s="16">
        <f>SUM(N19:N23)</f>
        <v>139835</v>
      </c>
      <c r="O18" s="5" t="s">
        <v>21</v>
      </c>
      <c r="P18" s="5">
        <f t="shared" si="3"/>
        <v>3244</v>
      </c>
      <c r="Q18" s="5">
        <f>SUM(Q19:Q23)</f>
        <v>1295</v>
      </c>
      <c r="R18" s="5">
        <f>SUM(R19:R23)</f>
        <v>1949</v>
      </c>
      <c r="S18" s="11">
        <f>SUM(S19:S23)</f>
        <v>266277</v>
      </c>
      <c r="T18" s="13">
        <f>SUM(T19:T23)</f>
        <v>106218</v>
      </c>
      <c r="U18" s="16">
        <f>SUM(U19:U23)</f>
        <v>160059</v>
      </c>
    </row>
    <row r="19" spans="1:21" ht="15" customHeight="1" x14ac:dyDescent="0.15">
      <c r="A19" s="6">
        <v>10</v>
      </c>
      <c r="B19" s="5">
        <v>666</v>
      </c>
      <c r="C19" s="9">
        <v>356</v>
      </c>
      <c r="D19" s="9">
        <v>310</v>
      </c>
      <c r="E19" s="11">
        <f>SUM(F19:G19)</f>
        <v>6660</v>
      </c>
      <c r="F19" s="14">
        <f>SUMPRODUCT(A19*C19)</f>
        <v>3560</v>
      </c>
      <c r="G19" s="17">
        <f>SUMPRODUCT(A19*D19)</f>
        <v>3100</v>
      </c>
      <c r="H19" s="6">
        <v>45</v>
      </c>
      <c r="I19" s="5">
        <v>1149</v>
      </c>
      <c r="J19" s="9">
        <v>567</v>
      </c>
      <c r="K19" s="9">
        <v>582</v>
      </c>
      <c r="L19" s="11">
        <f>SUM(M19:N19)</f>
        <v>51705</v>
      </c>
      <c r="M19" s="14">
        <f>SUMPRODUCT(H19*J19)</f>
        <v>25515</v>
      </c>
      <c r="N19" s="17">
        <f>SUMPRODUCT(H19*K19)</f>
        <v>26190</v>
      </c>
      <c r="O19" s="6">
        <v>80</v>
      </c>
      <c r="P19" s="5">
        <v>562</v>
      </c>
      <c r="Q19" s="9">
        <v>249</v>
      </c>
      <c r="R19" s="9">
        <v>313</v>
      </c>
      <c r="S19" s="11">
        <f>SUM(T19:U19)</f>
        <v>44960</v>
      </c>
      <c r="T19" s="14">
        <f>SUMPRODUCT(O19*Q19)</f>
        <v>19920</v>
      </c>
      <c r="U19" s="17">
        <f>SUMPRODUCT(O19*R19)</f>
        <v>25040</v>
      </c>
    </row>
    <row r="20" spans="1:21" ht="15" customHeight="1" x14ac:dyDescent="0.15">
      <c r="A20" s="6">
        <v>11</v>
      </c>
      <c r="B20" s="5">
        <v>727</v>
      </c>
      <c r="C20" s="9">
        <v>357</v>
      </c>
      <c r="D20" s="9">
        <v>370</v>
      </c>
      <c r="E20" s="11">
        <f>SUM(F20:G20)</f>
        <v>7997</v>
      </c>
      <c r="F20" s="14">
        <f>SUMPRODUCT(A20*C20)</f>
        <v>3927</v>
      </c>
      <c r="G20" s="17">
        <f>SUMPRODUCT(A20*D20)</f>
        <v>4070</v>
      </c>
      <c r="H20" s="6">
        <v>46</v>
      </c>
      <c r="I20" s="5">
        <v>1218</v>
      </c>
      <c r="J20" s="9">
        <v>635</v>
      </c>
      <c r="K20" s="9">
        <v>583</v>
      </c>
      <c r="L20" s="11">
        <f>SUM(M20:N20)</f>
        <v>56028</v>
      </c>
      <c r="M20" s="14">
        <f>SUMPRODUCT(H20*J20)</f>
        <v>29210</v>
      </c>
      <c r="N20" s="17">
        <f>SUMPRODUCT(H20*K20)</f>
        <v>26818</v>
      </c>
      <c r="O20" s="6">
        <v>81</v>
      </c>
      <c r="P20" s="5">
        <v>618</v>
      </c>
      <c r="Q20" s="9">
        <v>244</v>
      </c>
      <c r="R20" s="9">
        <v>374</v>
      </c>
      <c r="S20" s="11">
        <f>SUM(T20:U20)</f>
        <v>50058</v>
      </c>
      <c r="T20" s="14">
        <f>SUMPRODUCT(O20*Q20)</f>
        <v>19764</v>
      </c>
      <c r="U20" s="17">
        <f>SUMPRODUCT(O20*R20)</f>
        <v>30294</v>
      </c>
    </row>
    <row r="21" spans="1:21" ht="15" customHeight="1" x14ac:dyDescent="0.15">
      <c r="A21" s="6">
        <v>12</v>
      </c>
      <c r="B21" s="5">
        <v>698</v>
      </c>
      <c r="C21" s="9">
        <v>349</v>
      </c>
      <c r="D21" s="9">
        <v>349</v>
      </c>
      <c r="E21" s="11">
        <f>SUM(F21:G21)</f>
        <v>8376</v>
      </c>
      <c r="F21" s="14">
        <f>SUMPRODUCT(A21*C21)</f>
        <v>4188</v>
      </c>
      <c r="G21" s="17">
        <f>SUMPRODUCT(A21*D21)</f>
        <v>4188</v>
      </c>
      <c r="H21" s="6">
        <v>47</v>
      </c>
      <c r="I21" s="5">
        <v>1214</v>
      </c>
      <c r="J21" s="9">
        <v>610</v>
      </c>
      <c r="K21" s="9">
        <v>604</v>
      </c>
      <c r="L21" s="11">
        <f>SUM(M21:N21)</f>
        <v>57058</v>
      </c>
      <c r="M21" s="14">
        <f>SUMPRODUCT(H21*J21)</f>
        <v>28670</v>
      </c>
      <c r="N21" s="17">
        <f>SUMPRODUCT(H21*K21)</f>
        <v>28388</v>
      </c>
      <c r="O21" s="6">
        <v>82</v>
      </c>
      <c r="P21" s="5">
        <v>731</v>
      </c>
      <c r="Q21" s="9">
        <v>289</v>
      </c>
      <c r="R21" s="9">
        <v>442</v>
      </c>
      <c r="S21" s="11">
        <f>SUM(T21:U21)</f>
        <v>59942</v>
      </c>
      <c r="T21" s="14">
        <f>SUMPRODUCT(O21*Q21)</f>
        <v>23698</v>
      </c>
      <c r="U21" s="17">
        <f>SUMPRODUCT(O21*R21)</f>
        <v>36244</v>
      </c>
    </row>
    <row r="22" spans="1:21" ht="15" customHeight="1" x14ac:dyDescent="0.15">
      <c r="A22" s="6">
        <v>13</v>
      </c>
      <c r="B22" s="5">
        <v>685</v>
      </c>
      <c r="C22" s="9">
        <v>357</v>
      </c>
      <c r="D22" s="9">
        <v>328</v>
      </c>
      <c r="E22" s="11">
        <f>SUM(F22:G22)</f>
        <v>8905</v>
      </c>
      <c r="F22" s="14">
        <f>SUMPRODUCT(A22*C22)</f>
        <v>4641</v>
      </c>
      <c r="G22" s="17">
        <f>SUMPRODUCT(A22*D22)</f>
        <v>4264</v>
      </c>
      <c r="H22" s="6">
        <v>48</v>
      </c>
      <c r="I22" s="5">
        <v>1289</v>
      </c>
      <c r="J22" s="9">
        <v>683</v>
      </c>
      <c r="K22" s="9">
        <v>606</v>
      </c>
      <c r="L22" s="11">
        <f>SUM(M22:N22)</f>
        <v>61872</v>
      </c>
      <c r="M22" s="14">
        <f>SUMPRODUCT(H22*J22)</f>
        <v>32784</v>
      </c>
      <c r="N22" s="17">
        <f>SUMPRODUCT(H22*K22)</f>
        <v>29088</v>
      </c>
      <c r="O22" s="6">
        <v>83</v>
      </c>
      <c r="P22" s="5">
        <v>655</v>
      </c>
      <c r="Q22" s="9">
        <v>256</v>
      </c>
      <c r="R22" s="9">
        <v>399</v>
      </c>
      <c r="S22" s="11">
        <f>SUM(T22:U22)</f>
        <v>54365</v>
      </c>
      <c r="T22" s="14">
        <f>SUMPRODUCT(O22*Q22)</f>
        <v>21248</v>
      </c>
      <c r="U22" s="17">
        <f>SUMPRODUCT(O22*R22)</f>
        <v>33117</v>
      </c>
    </row>
    <row r="23" spans="1:21" ht="15" customHeight="1" x14ac:dyDescent="0.15">
      <c r="A23" s="6">
        <v>14</v>
      </c>
      <c r="B23" s="5">
        <v>644</v>
      </c>
      <c r="C23" s="9">
        <v>320</v>
      </c>
      <c r="D23" s="9">
        <v>324</v>
      </c>
      <c r="E23" s="11">
        <f>SUM(F23:G23)</f>
        <v>9016</v>
      </c>
      <c r="F23" s="14">
        <f>SUMPRODUCT(A23*C23)</f>
        <v>4480</v>
      </c>
      <c r="G23" s="17">
        <f>SUMPRODUCT(A23*D23)</f>
        <v>4536</v>
      </c>
      <c r="H23" s="6">
        <v>49</v>
      </c>
      <c r="I23" s="5">
        <v>1276</v>
      </c>
      <c r="J23" s="9">
        <v>677</v>
      </c>
      <c r="K23" s="9">
        <v>599</v>
      </c>
      <c r="L23" s="11">
        <f>SUM(M23:N23)</f>
        <v>62524</v>
      </c>
      <c r="M23" s="14">
        <f>SUMPRODUCT(H23*J23)</f>
        <v>33173</v>
      </c>
      <c r="N23" s="17">
        <f>SUMPRODUCT(H23*K23)</f>
        <v>29351</v>
      </c>
      <c r="O23" s="6">
        <v>84</v>
      </c>
      <c r="P23" s="5">
        <v>678</v>
      </c>
      <c r="Q23" s="9">
        <v>257</v>
      </c>
      <c r="R23" s="9">
        <v>421</v>
      </c>
      <c r="S23" s="11">
        <f>SUM(T23:U23)</f>
        <v>56952</v>
      </c>
      <c r="T23" s="14">
        <f>SUMPRODUCT(O23*Q23)</f>
        <v>21588</v>
      </c>
      <c r="U23" s="17">
        <f>SUMPRODUCT(O23*R23)</f>
        <v>35364</v>
      </c>
    </row>
    <row r="24" spans="1:21" ht="15" customHeight="1" x14ac:dyDescent="0.15">
      <c r="A24" s="5" t="s">
        <v>1</v>
      </c>
      <c r="B24" s="5">
        <f t="shared" si="1"/>
        <v>3294</v>
      </c>
      <c r="C24" s="5">
        <f>SUM(C25:C29)</f>
        <v>1705</v>
      </c>
      <c r="D24" s="5">
        <f>SUM(D25:D29)</f>
        <v>1589</v>
      </c>
      <c r="E24" s="11">
        <f>SUM(E25:E29)</f>
        <v>56173</v>
      </c>
      <c r="F24" s="13">
        <f>SUM(F25:F29)</f>
        <v>29116</v>
      </c>
      <c r="G24" s="16">
        <f>SUM(G25:G29)</f>
        <v>27057</v>
      </c>
      <c r="H24" s="5" t="s">
        <v>14</v>
      </c>
      <c r="I24" s="5">
        <f t="shared" si="2"/>
        <v>6628</v>
      </c>
      <c r="J24" s="5">
        <f>SUM(J25:J29)</f>
        <v>3289</v>
      </c>
      <c r="K24" s="5">
        <f>SUM(K25:K29)</f>
        <v>3339</v>
      </c>
      <c r="L24" s="11">
        <f>SUM(L25:L29)</f>
        <v>344891</v>
      </c>
      <c r="M24" s="13">
        <f>SUM(M25:M29)</f>
        <v>171160</v>
      </c>
      <c r="N24" s="16">
        <f>SUM(N25:N29)</f>
        <v>173731</v>
      </c>
      <c r="O24" s="5" t="s">
        <v>33</v>
      </c>
      <c r="P24" s="5">
        <f t="shared" si="3"/>
        <v>2397</v>
      </c>
      <c r="Q24" s="5">
        <f>SUM(Q25:Q29)</f>
        <v>873</v>
      </c>
      <c r="R24" s="5">
        <f>SUM(R25:R29)</f>
        <v>1524</v>
      </c>
      <c r="S24" s="11">
        <f>SUM(S25:S29)</f>
        <v>208104</v>
      </c>
      <c r="T24" s="13">
        <f>SUM(T25:T29)</f>
        <v>75714</v>
      </c>
      <c r="U24" s="16">
        <f>SUM(U25:U29)</f>
        <v>132390</v>
      </c>
    </row>
    <row r="25" spans="1:21" ht="15" customHeight="1" x14ac:dyDescent="0.15">
      <c r="A25" s="6">
        <v>15</v>
      </c>
      <c r="B25" s="5">
        <v>640</v>
      </c>
      <c r="C25" s="9">
        <v>321</v>
      </c>
      <c r="D25" s="9">
        <v>319</v>
      </c>
      <c r="E25" s="11">
        <f>SUM(F25:G25)</f>
        <v>9600</v>
      </c>
      <c r="F25" s="14">
        <f>SUMPRODUCT(A25*C25)</f>
        <v>4815</v>
      </c>
      <c r="G25" s="17">
        <f>SUMPRODUCT(A25*D25)</f>
        <v>4785</v>
      </c>
      <c r="H25" s="6">
        <v>50</v>
      </c>
      <c r="I25" s="5">
        <v>1272</v>
      </c>
      <c r="J25" s="9">
        <v>629</v>
      </c>
      <c r="K25" s="9">
        <v>643</v>
      </c>
      <c r="L25" s="11">
        <f>SUM(M25:N25)</f>
        <v>63600</v>
      </c>
      <c r="M25" s="14">
        <f>SUMPRODUCT(H25*J25)</f>
        <v>31450</v>
      </c>
      <c r="N25" s="17">
        <f>SUMPRODUCT(H25*K25)</f>
        <v>32150</v>
      </c>
      <c r="O25" s="6">
        <v>85</v>
      </c>
      <c r="P25" s="5">
        <v>592</v>
      </c>
      <c r="Q25" s="9">
        <v>237</v>
      </c>
      <c r="R25" s="9">
        <v>355</v>
      </c>
      <c r="S25" s="11">
        <f>SUM(T25:U25)</f>
        <v>50320</v>
      </c>
      <c r="T25" s="14">
        <f>SUMPRODUCT(O25*Q25)</f>
        <v>20145</v>
      </c>
      <c r="U25" s="17">
        <f>SUMPRODUCT(O25*R25)</f>
        <v>30175</v>
      </c>
    </row>
    <row r="26" spans="1:21" ht="15" customHeight="1" x14ac:dyDescent="0.15">
      <c r="A26" s="6">
        <v>16</v>
      </c>
      <c r="B26" s="5">
        <v>615</v>
      </c>
      <c r="C26" s="9">
        <v>326</v>
      </c>
      <c r="D26" s="9">
        <v>289</v>
      </c>
      <c r="E26" s="11">
        <f>SUM(F26:G26)</f>
        <v>9840</v>
      </c>
      <c r="F26" s="14">
        <f>SUMPRODUCT(A26*C26)</f>
        <v>5216</v>
      </c>
      <c r="G26" s="17">
        <f>SUMPRODUCT(A26*D26)</f>
        <v>4624</v>
      </c>
      <c r="H26" s="6">
        <v>51</v>
      </c>
      <c r="I26" s="5">
        <v>1304</v>
      </c>
      <c r="J26" s="9">
        <v>642</v>
      </c>
      <c r="K26" s="9">
        <v>662</v>
      </c>
      <c r="L26" s="11">
        <f>SUM(M26:N26)</f>
        <v>66504</v>
      </c>
      <c r="M26" s="14">
        <f>SUMPRODUCT(H26*J26)</f>
        <v>32742</v>
      </c>
      <c r="N26" s="17">
        <f>SUMPRODUCT(H26*K26)</f>
        <v>33762</v>
      </c>
      <c r="O26" s="6">
        <v>86</v>
      </c>
      <c r="P26" s="5">
        <v>511</v>
      </c>
      <c r="Q26" s="9">
        <v>189</v>
      </c>
      <c r="R26" s="9">
        <v>322</v>
      </c>
      <c r="S26" s="11">
        <f>SUM(T26:U26)</f>
        <v>43946</v>
      </c>
      <c r="T26" s="14">
        <f>SUMPRODUCT(O26*Q26)</f>
        <v>16254</v>
      </c>
      <c r="U26" s="17">
        <f>SUMPRODUCT(O26*R26)</f>
        <v>27692</v>
      </c>
    </row>
    <row r="27" spans="1:21" ht="15" customHeight="1" x14ac:dyDescent="0.15">
      <c r="A27" s="6">
        <v>17</v>
      </c>
      <c r="B27" s="5">
        <v>650</v>
      </c>
      <c r="C27" s="9">
        <v>324</v>
      </c>
      <c r="D27" s="9">
        <v>326</v>
      </c>
      <c r="E27" s="11">
        <f>SUM(F27:G27)</f>
        <v>11050</v>
      </c>
      <c r="F27" s="14">
        <f>SUMPRODUCT(A27*C27)</f>
        <v>5508</v>
      </c>
      <c r="G27" s="17">
        <f>SUMPRODUCT(A27*D27)</f>
        <v>5542</v>
      </c>
      <c r="H27" s="6">
        <v>52</v>
      </c>
      <c r="I27" s="5">
        <v>1310</v>
      </c>
      <c r="J27" s="9">
        <v>662</v>
      </c>
      <c r="K27" s="9">
        <v>648</v>
      </c>
      <c r="L27" s="11">
        <f>SUM(M27:N27)</f>
        <v>68120</v>
      </c>
      <c r="M27" s="14">
        <f>SUMPRODUCT(H27*J27)</f>
        <v>34424</v>
      </c>
      <c r="N27" s="17">
        <f>SUMPRODUCT(H27*K27)</f>
        <v>33696</v>
      </c>
      <c r="O27" s="6">
        <v>87</v>
      </c>
      <c r="P27" s="5">
        <v>443</v>
      </c>
      <c r="Q27" s="9">
        <v>159</v>
      </c>
      <c r="R27" s="9">
        <v>284</v>
      </c>
      <c r="S27" s="11">
        <f>SUM(T27:U27)</f>
        <v>38541</v>
      </c>
      <c r="T27" s="14">
        <f>SUMPRODUCT(O27*Q27)</f>
        <v>13833</v>
      </c>
      <c r="U27" s="17">
        <f>SUMPRODUCT(O27*R27)</f>
        <v>24708</v>
      </c>
    </row>
    <row r="28" spans="1:21" ht="15" customHeight="1" x14ac:dyDescent="0.15">
      <c r="A28" s="6">
        <v>18</v>
      </c>
      <c r="B28" s="5">
        <v>708</v>
      </c>
      <c r="C28" s="9">
        <v>369</v>
      </c>
      <c r="D28" s="9">
        <v>339</v>
      </c>
      <c r="E28" s="11">
        <f>SUM(F28:G28)</f>
        <v>12744</v>
      </c>
      <c r="F28" s="14">
        <f>SUMPRODUCT(A28*C28)</f>
        <v>6642</v>
      </c>
      <c r="G28" s="17">
        <f>SUMPRODUCT(A28*D28)</f>
        <v>6102</v>
      </c>
      <c r="H28" s="6">
        <v>53</v>
      </c>
      <c r="I28" s="5">
        <v>1401</v>
      </c>
      <c r="J28" s="9">
        <v>680</v>
      </c>
      <c r="K28" s="9">
        <v>721</v>
      </c>
      <c r="L28" s="11">
        <f>SUM(M28:N28)</f>
        <v>74253</v>
      </c>
      <c r="M28" s="14">
        <f>SUMPRODUCT(H28*J28)</f>
        <v>36040</v>
      </c>
      <c r="N28" s="17">
        <f>SUMPRODUCT(H28*K28)</f>
        <v>38213</v>
      </c>
      <c r="O28" s="6">
        <v>88</v>
      </c>
      <c r="P28" s="5">
        <v>442</v>
      </c>
      <c r="Q28" s="9">
        <v>150</v>
      </c>
      <c r="R28" s="9">
        <v>292</v>
      </c>
      <c r="S28" s="11">
        <f>SUM(T28:U28)</f>
        <v>38896</v>
      </c>
      <c r="T28" s="14">
        <f>SUMPRODUCT(O28*Q28)</f>
        <v>13200</v>
      </c>
      <c r="U28" s="17">
        <f>SUMPRODUCT(O28*R28)</f>
        <v>25696</v>
      </c>
    </row>
    <row r="29" spans="1:21" ht="15" customHeight="1" x14ac:dyDescent="0.15">
      <c r="A29" s="6">
        <v>19</v>
      </c>
      <c r="B29" s="5">
        <v>681</v>
      </c>
      <c r="C29" s="9">
        <v>365</v>
      </c>
      <c r="D29" s="9">
        <v>316</v>
      </c>
      <c r="E29" s="11">
        <f>SUM(F29:G29)</f>
        <v>12939</v>
      </c>
      <c r="F29" s="14">
        <f>SUMPRODUCT(A29*C29)</f>
        <v>6935</v>
      </c>
      <c r="G29" s="17">
        <f>SUMPRODUCT(A29*D29)</f>
        <v>6004</v>
      </c>
      <c r="H29" s="6">
        <v>54</v>
      </c>
      <c r="I29" s="5">
        <v>1341</v>
      </c>
      <c r="J29" s="9">
        <v>676</v>
      </c>
      <c r="K29" s="9">
        <v>665</v>
      </c>
      <c r="L29" s="11">
        <f>SUM(M29:N29)</f>
        <v>72414</v>
      </c>
      <c r="M29" s="14">
        <f>SUMPRODUCT(H29*J29)</f>
        <v>36504</v>
      </c>
      <c r="N29" s="17">
        <f>SUMPRODUCT(H29*K29)</f>
        <v>35910</v>
      </c>
      <c r="O29" s="6">
        <v>89</v>
      </c>
      <c r="P29" s="5">
        <v>409</v>
      </c>
      <c r="Q29" s="9">
        <v>138</v>
      </c>
      <c r="R29" s="9">
        <v>271</v>
      </c>
      <c r="S29" s="11">
        <f>SUM(T29:U29)</f>
        <v>36401</v>
      </c>
      <c r="T29" s="14">
        <f>SUMPRODUCT(O29*Q29)</f>
        <v>12282</v>
      </c>
      <c r="U29" s="17">
        <f>SUMPRODUCT(O29*R29)</f>
        <v>24119</v>
      </c>
    </row>
    <row r="30" spans="1:21" ht="15" customHeight="1" x14ac:dyDescent="0.15">
      <c r="A30" s="5" t="s">
        <v>39</v>
      </c>
      <c r="B30" s="5">
        <f t="shared" si="1"/>
        <v>4449</v>
      </c>
      <c r="C30" s="5">
        <f>SUM(C31:C35)</f>
        <v>2220</v>
      </c>
      <c r="D30" s="5">
        <f>SUM(D31:D35)</f>
        <v>2229</v>
      </c>
      <c r="E30" s="11">
        <f>SUM(E31:E35)</f>
        <v>98516</v>
      </c>
      <c r="F30" s="13">
        <f>SUM(F31:F35)</f>
        <v>49124</v>
      </c>
      <c r="G30" s="16">
        <f>SUM(G31:G35)</f>
        <v>49392</v>
      </c>
      <c r="H30" s="5" t="s">
        <v>25</v>
      </c>
      <c r="I30" s="5">
        <f t="shared" si="2"/>
        <v>6409</v>
      </c>
      <c r="J30" s="5">
        <f>SUM(J31:J35)</f>
        <v>3211</v>
      </c>
      <c r="K30" s="5">
        <f>SUM(K31:K35)</f>
        <v>3198</v>
      </c>
      <c r="L30" s="11">
        <f>SUM(L31:L35)</f>
        <v>364935</v>
      </c>
      <c r="M30" s="13">
        <f>SUM(M31:M35)</f>
        <v>182918</v>
      </c>
      <c r="N30" s="16">
        <f>SUM(N31:N35)</f>
        <v>182017</v>
      </c>
      <c r="O30" s="5" t="s">
        <v>43</v>
      </c>
      <c r="P30" s="5">
        <f t="shared" si="3"/>
        <v>1348</v>
      </c>
      <c r="Q30" s="5">
        <f>SUM(Q31:Q35)</f>
        <v>412</v>
      </c>
      <c r="R30" s="5">
        <f>SUM(R31:R35)</f>
        <v>936</v>
      </c>
      <c r="S30" s="11">
        <f>SUM(S31:S35)</f>
        <v>123501</v>
      </c>
      <c r="T30" s="13">
        <f>SUM(T31:T35)</f>
        <v>37736</v>
      </c>
      <c r="U30" s="16">
        <f>SUM(U31:U35)</f>
        <v>85765</v>
      </c>
    </row>
    <row r="31" spans="1:21" ht="15" customHeight="1" x14ac:dyDescent="0.15">
      <c r="A31" s="6">
        <v>20</v>
      </c>
      <c r="B31" s="5">
        <v>749</v>
      </c>
      <c r="C31" s="9">
        <v>395</v>
      </c>
      <c r="D31" s="9">
        <v>354</v>
      </c>
      <c r="E31" s="11">
        <f>SUM(F31:G31)</f>
        <v>14980</v>
      </c>
      <c r="F31" s="14">
        <f>SUMPRODUCT(A31*C31)</f>
        <v>7900</v>
      </c>
      <c r="G31" s="17">
        <f>SUMPRODUCT(A31*D31)</f>
        <v>7080</v>
      </c>
      <c r="H31" s="6">
        <v>55</v>
      </c>
      <c r="I31" s="5">
        <v>1291</v>
      </c>
      <c r="J31" s="9">
        <v>621</v>
      </c>
      <c r="K31" s="9">
        <v>670</v>
      </c>
      <c r="L31" s="11">
        <f>SUM(M31:N31)</f>
        <v>71005</v>
      </c>
      <c r="M31" s="14">
        <f>SUMPRODUCT(H31*J31)</f>
        <v>34155</v>
      </c>
      <c r="N31" s="17">
        <f>SUMPRODUCT(H31*K31)</f>
        <v>36850</v>
      </c>
      <c r="O31" s="6">
        <v>90</v>
      </c>
      <c r="P31" s="5">
        <v>381</v>
      </c>
      <c r="Q31" s="9">
        <v>120</v>
      </c>
      <c r="R31" s="9">
        <v>261</v>
      </c>
      <c r="S31" s="11">
        <f>SUM(T31:U31)</f>
        <v>34290</v>
      </c>
      <c r="T31" s="14">
        <f>SUMPRODUCT(O31*Q31)</f>
        <v>10800</v>
      </c>
      <c r="U31" s="17">
        <f>SUMPRODUCT(O31*R31)</f>
        <v>23490</v>
      </c>
    </row>
    <row r="32" spans="1:21" ht="15" customHeight="1" x14ac:dyDescent="0.15">
      <c r="A32" s="6">
        <v>21</v>
      </c>
      <c r="B32" s="5">
        <v>818</v>
      </c>
      <c r="C32" s="9">
        <v>406</v>
      </c>
      <c r="D32" s="9">
        <v>412</v>
      </c>
      <c r="E32" s="11">
        <f>SUM(F32:G32)</f>
        <v>17178</v>
      </c>
      <c r="F32" s="14">
        <f>SUMPRODUCT(A32*C32)</f>
        <v>8526</v>
      </c>
      <c r="G32" s="17">
        <f>SUMPRODUCT(A32*D32)</f>
        <v>8652</v>
      </c>
      <c r="H32" s="6">
        <v>56</v>
      </c>
      <c r="I32" s="5">
        <v>1355</v>
      </c>
      <c r="J32" s="9">
        <v>670</v>
      </c>
      <c r="K32" s="9">
        <v>685</v>
      </c>
      <c r="L32" s="11">
        <f>SUM(M32:N32)</f>
        <v>75880</v>
      </c>
      <c r="M32" s="14">
        <f>SUMPRODUCT(H32*J32)</f>
        <v>37520</v>
      </c>
      <c r="N32" s="17">
        <f>SUMPRODUCT(H32*K32)</f>
        <v>38360</v>
      </c>
      <c r="O32" s="6">
        <v>91</v>
      </c>
      <c r="P32" s="5">
        <v>312</v>
      </c>
      <c r="Q32" s="9">
        <v>94</v>
      </c>
      <c r="R32" s="9">
        <v>218</v>
      </c>
      <c r="S32" s="11">
        <f>SUM(T32:U32)</f>
        <v>28392</v>
      </c>
      <c r="T32" s="14">
        <f>SUMPRODUCT(O32*Q32)</f>
        <v>8554</v>
      </c>
      <c r="U32" s="17">
        <f>SUMPRODUCT(O32*R32)</f>
        <v>19838</v>
      </c>
    </row>
    <row r="33" spans="1:21" ht="15" customHeight="1" x14ac:dyDescent="0.15">
      <c r="A33" s="6">
        <v>22</v>
      </c>
      <c r="B33" s="5">
        <v>917</v>
      </c>
      <c r="C33" s="9">
        <v>451</v>
      </c>
      <c r="D33" s="9">
        <v>466</v>
      </c>
      <c r="E33" s="11">
        <f>SUM(F33:G33)</f>
        <v>20174</v>
      </c>
      <c r="F33" s="14">
        <f>SUMPRODUCT(A33*C33)</f>
        <v>9922</v>
      </c>
      <c r="G33" s="17">
        <f>SUMPRODUCT(A33*D33)</f>
        <v>10252</v>
      </c>
      <c r="H33" s="6">
        <v>57</v>
      </c>
      <c r="I33" s="5">
        <v>1342</v>
      </c>
      <c r="J33" s="9">
        <v>697</v>
      </c>
      <c r="K33" s="9">
        <v>645</v>
      </c>
      <c r="L33" s="11">
        <f>SUM(M33:N33)</f>
        <v>76494</v>
      </c>
      <c r="M33" s="14">
        <f>SUMPRODUCT(H33*J33)</f>
        <v>39729</v>
      </c>
      <c r="N33" s="17">
        <f>SUMPRODUCT(H33*K33)</f>
        <v>36765</v>
      </c>
      <c r="O33" s="6">
        <v>92</v>
      </c>
      <c r="P33" s="5">
        <v>257</v>
      </c>
      <c r="Q33" s="9">
        <v>81</v>
      </c>
      <c r="R33" s="9">
        <v>176</v>
      </c>
      <c r="S33" s="11">
        <f>SUM(T33:U33)</f>
        <v>23644</v>
      </c>
      <c r="T33" s="14">
        <f>SUMPRODUCT(O33*Q33)</f>
        <v>7452</v>
      </c>
      <c r="U33" s="17">
        <f>SUMPRODUCT(O33*R33)</f>
        <v>16192</v>
      </c>
    </row>
    <row r="34" spans="1:21" ht="15" customHeight="1" x14ac:dyDescent="0.15">
      <c r="A34" s="6">
        <v>23</v>
      </c>
      <c r="B34" s="5">
        <v>976</v>
      </c>
      <c r="C34" s="9">
        <v>456</v>
      </c>
      <c r="D34" s="9">
        <v>520</v>
      </c>
      <c r="E34" s="11">
        <f>SUM(F34:G34)</f>
        <v>22448</v>
      </c>
      <c r="F34" s="14">
        <f>SUMPRODUCT(A34*C34)</f>
        <v>10488</v>
      </c>
      <c r="G34" s="17">
        <f>SUMPRODUCT(A34*D34)</f>
        <v>11960</v>
      </c>
      <c r="H34" s="6">
        <v>58</v>
      </c>
      <c r="I34" s="5">
        <v>1283</v>
      </c>
      <c r="J34" s="9">
        <v>643</v>
      </c>
      <c r="K34" s="9">
        <v>640</v>
      </c>
      <c r="L34" s="11">
        <f>SUM(M34:N34)</f>
        <v>74414</v>
      </c>
      <c r="M34" s="14">
        <f>SUMPRODUCT(H34*J34)</f>
        <v>37294</v>
      </c>
      <c r="N34" s="17">
        <f>SUMPRODUCT(H34*K34)</f>
        <v>37120</v>
      </c>
      <c r="O34" s="6">
        <v>93</v>
      </c>
      <c r="P34" s="5">
        <v>237</v>
      </c>
      <c r="Q34" s="9">
        <v>68</v>
      </c>
      <c r="R34" s="9">
        <v>169</v>
      </c>
      <c r="S34" s="11">
        <f>SUM(T34:U34)</f>
        <v>22041</v>
      </c>
      <c r="T34" s="14">
        <f>SUMPRODUCT(O34*Q34)</f>
        <v>6324</v>
      </c>
      <c r="U34" s="17">
        <f>SUMPRODUCT(O34*R34)</f>
        <v>15717</v>
      </c>
    </row>
    <row r="35" spans="1:21" ht="15" customHeight="1" x14ac:dyDescent="0.15">
      <c r="A35" s="6">
        <v>24</v>
      </c>
      <c r="B35" s="5">
        <v>989</v>
      </c>
      <c r="C35" s="9">
        <v>512</v>
      </c>
      <c r="D35" s="9">
        <v>477</v>
      </c>
      <c r="E35" s="11">
        <f>SUM(F35:G35)</f>
        <v>23736</v>
      </c>
      <c r="F35" s="14">
        <f>SUMPRODUCT(A35*C35)</f>
        <v>12288</v>
      </c>
      <c r="G35" s="17">
        <f>SUMPRODUCT(A35*D35)</f>
        <v>11448</v>
      </c>
      <c r="H35" s="6">
        <v>59</v>
      </c>
      <c r="I35" s="5">
        <v>1138</v>
      </c>
      <c r="J35" s="9">
        <v>580</v>
      </c>
      <c r="K35" s="9">
        <v>558</v>
      </c>
      <c r="L35" s="11">
        <f>SUM(M35:N35)</f>
        <v>67142</v>
      </c>
      <c r="M35" s="14">
        <f>SUMPRODUCT(H35*J35)</f>
        <v>34220</v>
      </c>
      <c r="N35" s="17">
        <f>SUMPRODUCT(H35*K35)</f>
        <v>32922</v>
      </c>
      <c r="O35" s="6">
        <v>94</v>
      </c>
      <c r="P35" s="5">
        <v>161</v>
      </c>
      <c r="Q35" s="9">
        <v>49</v>
      </c>
      <c r="R35" s="9">
        <v>112</v>
      </c>
      <c r="S35" s="11">
        <f>SUM(T35:U35)</f>
        <v>15134</v>
      </c>
      <c r="T35" s="14">
        <f>SUMPRODUCT(O35*Q35)</f>
        <v>4606</v>
      </c>
      <c r="U35" s="17">
        <f>SUMPRODUCT(O35*R35)</f>
        <v>10528</v>
      </c>
    </row>
    <row r="36" spans="1:21" ht="15" customHeight="1" x14ac:dyDescent="0.15">
      <c r="A36" s="5" t="s">
        <v>31</v>
      </c>
      <c r="B36" s="5">
        <f t="shared" si="1"/>
        <v>5299</v>
      </c>
      <c r="C36" s="5">
        <f>SUM(C37:C41)</f>
        <v>2581</v>
      </c>
      <c r="D36" s="5">
        <f>SUM(D37:D41)</f>
        <v>2718</v>
      </c>
      <c r="E36" s="11">
        <f>SUM(E37:E41)</f>
        <v>143242</v>
      </c>
      <c r="F36" s="13">
        <f>SUM(F37:F41)</f>
        <v>69798</v>
      </c>
      <c r="G36" s="16">
        <f>SUM(G37:G41)</f>
        <v>73444</v>
      </c>
      <c r="H36" s="5" t="s">
        <v>42</v>
      </c>
      <c r="I36" s="5">
        <f t="shared" si="2"/>
        <v>5326</v>
      </c>
      <c r="J36" s="5">
        <f>SUM(J37:J41)</f>
        <v>2785</v>
      </c>
      <c r="K36" s="5">
        <f>SUM(K37:K41)</f>
        <v>2541</v>
      </c>
      <c r="L36" s="11">
        <f>SUM(L37:L41)</f>
        <v>329418</v>
      </c>
      <c r="M36" s="13">
        <f>SUM(M37:M41)</f>
        <v>172177</v>
      </c>
      <c r="N36" s="16">
        <f>SUM(N37:N41)</f>
        <v>157241</v>
      </c>
      <c r="O36" s="5" t="s">
        <v>32</v>
      </c>
      <c r="P36" s="5">
        <f t="shared" si="3"/>
        <v>387</v>
      </c>
      <c r="Q36" s="5">
        <f>SUM(Q37:Q41)</f>
        <v>73</v>
      </c>
      <c r="R36" s="5">
        <f>SUM(R37:R41)</f>
        <v>314</v>
      </c>
      <c r="S36" s="11">
        <f>SUM(S37:S41)</f>
        <v>37309</v>
      </c>
      <c r="T36" s="13">
        <f>SUM(T37:T41)</f>
        <v>7023</v>
      </c>
      <c r="U36" s="16">
        <f>SUM(U37:U41)</f>
        <v>30286</v>
      </c>
    </row>
    <row r="37" spans="1:21" ht="15" customHeight="1" x14ac:dyDescent="0.15">
      <c r="A37" s="6">
        <v>25</v>
      </c>
      <c r="B37" s="5">
        <v>1005</v>
      </c>
      <c r="C37" s="9">
        <v>482</v>
      </c>
      <c r="D37" s="9">
        <v>523</v>
      </c>
      <c r="E37" s="11">
        <f>SUM(F37:G37)</f>
        <v>25125</v>
      </c>
      <c r="F37" s="14">
        <f>SUMPRODUCT(A37*C37)</f>
        <v>12050</v>
      </c>
      <c r="G37" s="17">
        <f>SUMPRODUCT(A37*D37)</f>
        <v>13075</v>
      </c>
      <c r="H37" s="6">
        <v>60</v>
      </c>
      <c r="I37" s="5">
        <v>1168</v>
      </c>
      <c r="J37" s="9">
        <v>630</v>
      </c>
      <c r="K37" s="9">
        <v>538</v>
      </c>
      <c r="L37" s="11">
        <f>SUM(M37:N37)</f>
        <v>70080</v>
      </c>
      <c r="M37" s="14">
        <f>SUMPRODUCT(H37*J37)</f>
        <v>37800</v>
      </c>
      <c r="N37" s="17">
        <f>SUMPRODUCT(H37*K37)</f>
        <v>32280</v>
      </c>
      <c r="O37" s="6">
        <v>95</v>
      </c>
      <c r="P37" s="5">
        <v>135</v>
      </c>
      <c r="Q37" s="9">
        <v>32</v>
      </c>
      <c r="R37" s="9">
        <v>103</v>
      </c>
      <c r="S37" s="11">
        <f>SUM(T37:U37)</f>
        <v>12825</v>
      </c>
      <c r="T37" s="14">
        <f>SUMPRODUCT(O37*Q37)</f>
        <v>3040</v>
      </c>
      <c r="U37" s="17">
        <f>SUMPRODUCT(O37*R37)</f>
        <v>9785</v>
      </c>
    </row>
    <row r="38" spans="1:21" ht="15" customHeight="1" x14ac:dyDescent="0.15">
      <c r="A38" s="6">
        <v>26</v>
      </c>
      <c r="B38" s="5">
        <v>1053</v>
      </c>
      <c r="C38" s="9">
        <v>498</v>
      </c>
      <c r="D38" s="9">
        <v>555</v>
      </c>
      <c r="E38" s="11">
        <f>SUM(F38:G38)</f>
        <v>27378</v>
      </c>
      <c r="F38" s="14">
        <f>SUMPRODUCT(A38*C38)</f>
        <v>12948</v>
      </c>
      <c r="G38" s="17">
        <f>SUMPRODUCT(A38*D38)</f>
        <v>14430</v>
      </c>
      <c r="H38" s="6">
        <v>61</v>
      </c>
      <c r="I38" s="5">
        <v>1218</v>
      </c>
      <c r="J38" s="9">
        <v>630</v>
      </c>
      <c r="K38" s="9">
        <v>588</v>
      </c>
      <c r="L38" s="11">
        <f>SUM(M38:N38)</f>
        <v>74298</v>
      </c>
      <c r="M38" s="14">
        <f>SUMPRODUCT(H38*J38)</f>
        <v>38430</v>
      </c>
      <c r="N38" s="17">
        <f>SUMPRODUCT(H38*K38)</f>
        <v>35868</v>
      </c>
      <c r="O38" s="6">
        <v>96</v>
      </c>
      <c r="P38" s="5">
        <v>80</v>
      </c>
      <c r="Q38" s="9">
        <v>11</v>
      </c>
      <c r="R38" s="9">
        <v>69</v>
      </c>
      <c r="S38" s="11">
        <f>SUM(T38:U38)</f>
        <v>7680</v>
      </c>
      <c r="T38" s="14">
        <f>SUMPRODUCT(O38*Q38)</f>
        <v>1056</v>
      </c>
      <c r="U38" s="17">
        <f>SUMPRODUCT(O38*R38)</f>
        <v>6624</v>
      </c>
    </row>
    <row r="39" spans="1:21" ht="15" customHeight="1" x14ac:dyDescent="0.15">
      <c r="A39" s="6">
        <v>27</v>
      </c>
      <c r="B39" s="5">
        <v>1085</v>
      </c>
      <c r="C39" s="9">
        <v>542</v>
      </c>
      <c r="D39" s="9">
        <v>543</v>
      </c>
      <c r="E39" s="11">
        <f>SUM(F39:G39)</f>
        <v>29295</v>
      </c>
      <c r="F39" s="14">
        <f>SUMPRODUCT(A39*C39)</f>
        <v>14634</v>
      </c>
      <c r="G39" s="17">
        <f>SUMPRODUCT(A39*D39)</f>
        <v>14661</v>
      </c>
      <c r="H39" s="6">
        <v>62</v>
      </c>
      <c r="I39" s="5">
        <v>1070</v>
      </c>
      <c r="J39" s="9">
        <v>585</v>
      </c>
      <c r="K39" s="9">
        <v>485</v>
      </c>
      <c r="L39" s="11">
        <f>SUM(M39:N39)</f>
        <v>66340</v>
      </c>
      <c r="M39" s="14">
        <f>SUMPRODUCT(H39*J39)</f>
        <v>36270</v>
      </c>
      <c r="N39" s="17">
        <f>SUMPRODUCT(H39*K39)</f>
        <v>30070</v>
      </c>
      <c r="O39" s="6">
        <v>97</v>
      </c>
      <c r="P39" s="5">
        <v>84</v>
      </c>
      <c r="Q39" s="9">
        <v>16</v>
      </c>
      <c r="R39" s="9">
        <v>68</v>
      </c>
      <c r="S39" s="11">
        <f>SUM(T39:U39)</f>
        <v>8148</v>
      </c>
      <c r="T39" s="14">
        <f>SUMPRODUCT(O39*Q39)</f>
        <v>1552</v>
      </c>
      <c r="U39" s="17">
        <f>SUMPRODUCT(O39*R39)</f>
        <v>6596</v>
      </c>
    </row>
    <row r="40" spans="1:21" ht="15" customHeight="1" x14ac:dyDescent="0.15">
      <c r="A40" s="6">
        <v>28</v>
      </c>
      <c r="B40" s="5">
        <v>1080</v>
      </c>
      <c r="C40" s="9">
        <v>545</v>
      </c>
      <c r="D40" s="9">
        <v>535</v>
      </c>
      <c r="E40" s="11">
        <f>SUM(F40:G40)</f>
        <v>30240</v>
      </c>
      <c r="F40" s="14">
        <f>SUMPRODUCT(A40*C40)</f>
        <v>15260</v>
      </c>
      <c r="G40" s="17">
        <f>SUMPRODUCT(A40*D40)</f>
        <v>14980</v>
      </c>
      <c r="H40" s="6">
        <v>63</v>
      </c>
      <c r="I40" s="5">
        <v>980</v>
      </c>
      <c r="J40" s="9">
        <v>483</v>
      </c>
      <c r="K40" s="9">
        <v>497</v>
      </c>
      <c r="L40" s="11">
        <f>SUM(M40:N40)</f>
        <v>61740</v>
      </c>
      <c r="M40" s="14">
        <f>SUMPRODUCT(H40*J40)</f>
        <v>30429</v>
      </c>
      <c r="N40" s="17">
        <f>SUMPRODUCT(H40*K40)</f>
        <v>31311</v>
      </c>
      <c r="O40" s="6">
        <v>98</v>
      </c>
      <c r="P40" s="5">
        <v>56</v>
      </c>
      <c r="Q40" s="9">
        <v>11</v>
      </c>
      <c r="R40" s="9">
        <v>45</v>
      </c>
      <c r="S40" s="11">
        <f>SUM(T40:U40)</f>
        <v>5488</v>
      </c>
      <c r="T40" s="14">
        <f>SUMPRODUCT(O40*Q40)</f>
        <v>1078</v>
      </c>
      <c r="U40" s="17">
        <f>SUMPRODUCT(O40*R40)</f>
        <v>4410</v>
      </c>
    </row>
    <row r="41" spans="1:21" ht="15" customHeight="1" x14ac:dyDescent="0.15">
      <c r="A41" s="6">
        <v>29</v>
      </c>
      <c r="B41" s="5">
        <v>1076</v>
      </c>
      <c r="C41" s="9">
        <v>514</v>
      </c>
      <c r="D41" s="9">
        <v>562</v>
      </c>
      <c r="E41" s="11">
        <f>SUM(F41:G41)</f>
        <v>31204</v>
      </c>
      <c r="F41" s="14">
        <f>SUMPRODUCT(A41*C41)</f>
        <v>14906</v>
      </c>
      <c r="G41" s="17">
        <f>SUMPRODUCT(A41*D41)</f>
        <v>16298</v>
      </c>
      <c r="H41" s="6">
        <v>64</v>
      </c>
      <c r="I41" s="5">
        <v>890</v>
      </c>
      <c r="J41" s="9">
        <v>457</v>
      </c>
      <c r="K41" s="9">
        <v>433</v>
      </c>
      <c r="L41" s="11">
        <f>SUM(M41:N41)</f>
        <v>56960</v>
      </c>
      <c r="M41" s="14">
        <f>SUMPRODUCT(H41*J41)</f>
        <v>29248</v>
      </c>
      <c r="N41" s="17">
        <f>SUMPRODUCT(H41*K41)</f>
        <v>27712</v>
      </c>
      <c r="O41" s="6">
        <v>99</v>
      </c>
      <c r="P41" s="5">
        <v>32</v>
      </c>
      <c r="Q41" s="9">
        <v>3</v>
      </c>
      <c r="R41" s="9">
        <v>29</v>
      </c>
      <c r="S41" s="11">
        <f>SUM(T41:U41)</f>
        <v>3168</v>
      </c>
      <c r="T41" s="14">
        <f>SUMPRODUCT(O41*Q41)</f>
        <v>297</v>
      </c>
      <c r="U41" s="17">
        <f>SUMPRODUCT(O41*R41)</f>
        <v>2871</v>
      </c>
    </row>
    <row r="42" spans="1:21" ht="15" customHeight="1" x14ac:dyDescent="0.15">
      <c r="A42" s="5" t="s">
        <v>27</v>
      </c>
      <c r="B42" s="5">
        <f t="shared" si="1"/>
        <v>5080</v>
      </c>
      <c r="C42" s="5">
        <f>SUM(C43:C47)</f>
        <v>2447</v>
      </c>
      <c r="D42" s="5">
        <f>SUM(D43:D47)</f>
        <v>2633</v>
      </c>
      <c r="E42" s="11">
        <f>SUM(E43:E47)</f>
        <v>162406</v>
      </c>
      <c r="F42" s="13">
        <f>SUM(F43:F47)</f>
        <v>78264</v>
      </c>
      <c r="G42" s="16">
        <f>SUM(G43:G47)</f>
        <v>84142</v>
      </c>
      <c r="H42" s="5" t="s">
        <v>7</v>
      </c>
      <c r="I42" s="5">
        <f t="shared" si="2"/>
        <v>4189</v>
      </c>
      <c r="J42" s="5">
        <f>SUM(J43:J47)</f>
        <v>2066</v>
      </c>
      <c r="K42" s="5">
        <f>SUM(K43:K47)</f>
        <v>2123</v>
      </c>
      <c r="L42" s="11">
        <f>SUM(L43:L47)</f>
        <v>280253</v>
      </c>
      <c r="M42" s="13">
        <f>SUM(M43:M47)</f>
        <v>138218</v>
      </c>
      <c r="N42" s="16">
        <f>SUM(N43:N47)</f>
        <v>142035</v>
      </c>
      <c r="O42" s="5" t="s">
        <v>12</v>
      </c>
      <c r="P42" s="5">
        <f t="shared" si="3"/>
        <v>55</v>
      </c>
      <c r="Q42" s="5">
        <f>SUM(Q43:Q46)</f>
        <v>14</v>
      </c>
      <c r="R42" s="5">
        <f>SUM(R43:R46)</f>
        <v>41</v>
      </c>
      <c r="S42" s="11">
        <f>SUM(S43:S47)</f>
        <v>4834</v>
      </c>
      <c r="T42" s="13">
        <f>SUM(T43:T47)</f>
        <v>1210</v>
      </c>
      <c r="U42" s="16">
        <f>SUM(U43:U47)</f>
        <v>3624</v>
      </c>
    </row>
    <row r="43" spans="1:21" ht="15" customHeight="1" x14ac:dyDescent="0.15">
      <c r="A43" s="6">
        <v>30</v>
      </c>
      <c r="B43" s="5">
        <v>1049</v>
      </c>
      <c r="C43" s="9">
        <v>501</v>
      </c>
      <c r="D43" s="9">
        <v>548</v>
      </c>
      <c r="E43" s="11">
        <f>SUM(F43:G43)</f>
        <v>31470</v>
      </c>
      <c r="F43" s="14">
        <f>SUMPRODUCT(A43*C43)</f>
        <v>15030</v>
      </c>
      <c r="G43" s="17">
        <f>SUMPRODUCT(A43*D43)</f>
        <v>16440</v>
      </c>
      <c r="H43" s="6">
        <v>65</v>
      </c>
      <c r="I43" s="5">
        <v>914</v>
      </c>
      <c r="J43" s="9">
        <v>450</v>
      </c>
      <c r="K43" s="9">
        <v>464</v>
      </c>
      <c r="L43" s="11">
        <f>SUM(M43:N43)</f>
        <v>59410</v>
      </c>
      <c r="M43" s="14">
        <f>SUMPRODUCT(H43*J43)</f>
        <v>29250</v>
      </c>
      <c r="N43" s="17">
        <f>SUMPRODUCT(H43*K43)</f>
        <v>30160</v>
      </c>
      <c r="O43" s="6">
        <v>100</v>
      </c>
      <c r="P43" s="5">
        <v>21</v>
      </c>
      <c r="Q43" s="9">
        <v>5</v>
      </c>
      <c r="R43" s="9">
        <v>16</v>
      </c>
      <c r="S43" s="11">
        <f>SUM(T43:U43)</f>
        <v>2100</v>
      </c>
      <c r="T43" s="14">
        <f>SUMPRODUCT(O43*Q43)</f>
        <v>500</v>
      </c>
      <c r="U43" s="17">
        <f>SUMPRODUCT(O43*R43)</f>
        <v>1600</v>
      </c>
    </row>
    <row r="44" spans="1:21" ht="15" customHeight="1" x14ac:dyDescent="0.15">
      <c r="A44" s="6">
        <v>31</v>
      </c>
      <c r="B44" s="5">
        <v>1034</v>
      </c>
      <c r="C44" s="9">
        <v>487</v>
      </c>
      <c r="D44" s="9">
        <v>547</v>
      </c>
      <c r="E44" s="11">
        <f>SUM(F44:G44)</f>
        <v>32054</v>
      </c>
      <c r="F44" s="14">
        <f>SUMPRODUCT(A44*C44)</f>
        <v>15097</v>
      </c>
      <c r="G44" s="17">
        <f>SUMPRODUCT(A44*D44)</f>
        <v>16957</v>
      </c>
      <c r="H44" s="6">
        <v>66</v>
      </c>
      <c r="I44" s="5">
        <v>893</v>
      </c>
      <c r="J44" s="9">
        <v>449</v>
      </c>
      <c r="K44" s="9">
        <v>444</v>
      </c>
      <c r="L44" s="11">
        <f>SUM(M44:N44)</f>
        <v>58938</v>
      </c>
      <c r="M44" s="14">
        <f>SUMPRODUCT(H44*J44)</f>
        <v>29634</v>
      </c>
      <c r="N44" s="17">
        <f>SUMPRODUCT(H44*K44)</f>
        <v>29304</v>
      </c>
      <c r="O44" s="6">
        <v>101</v>
      </c>
      <c r="P44" s="5">
        <v>20</v>
      </c>
      <c r="Q44" s="9">
        <v>4</v>
      </c>
      <c r="R44" s="9">
        <v>16</v>
      </c>
      <c r="S44" s="11">
        <f>SUM(T44:U44)</f>
        <v>2020</v>
      </c>
      <c r="T44" s="14">
        <f>SUMPRODUCT(O44*Q44)</f>
        <v>404</v>
      </c>
      <c r="U44" s="17">
        <f>SUMPRODUCT(O44*R44)</f>
        <v>1616</v>
      </c>
    </row>
    <row r="45" spans="1:21" ht="15" customHeight="1" x14ac:dyDescent="0.15">
      <c r="A45" s="6">
        <v>32</v>
      </c>
      <c r="B45" s="5">
        <v>1006</v>
      </c>
      <c r="C45" s="9">
        <v>484</v>
      </c>
      <c r="D45" s="9">
        <v>522</v>
      </c>
      <c r="E45" s="11">
        <f>SUM(F45:G45)</f>
        <v>32192</v>
      </c>
      <c r="F45" s="14">
        <f>SUMPRODUCT(A45*C45)</f>
        <v>15488</v>
      </c>
      <c r="G45" s="17">
        <f>SUMPRODUCT(A45*D45)</f>
        <v>16704</v>
      </c>
      <c r="H45" s="6">
        <v>67</v>
      </c>
      <c r="I45" s="5">
        <v>837</v>
      </c>
      <c r="J45" s="9">
        <v>404</v>
      </c>
      <c r="K45" s="9">
        <v>433</v>
      </c>
      <c r="L45" s="11">
        <f>SUM(M45:N45)</f>
        <v>56079</v>
      </c>
      <c r="M45" s="14">
        <f>SUMPRODUCT(H45*J45)</f>
        <v>27068</v>
      </c>
      <c r="N45" s="17">
        <f>SUMPRODUCT(H45*K45)</f>
        <v>29011</v>
      </c>
      <c r="O45" s="6">
        <v>102</v>
      </c>
      <c r="P45" s="5">
        <v>7</v>
      </c>
      <c r="Q45" s="9">
        <v>3</v>
      </c>
      <c r="R45" s="9">
        <v>4</v>
      </c>
      <c r="S45" s="11">
        <f>SUM(T45:U45)</f>
        <v>714</v>
      </c>
      <c r="T45" s="14">
        <f>SUMPRODUCT(O45*Q45)</f>
        <v>306</v>
      </c>
      <c r="U45" s="17">
        <f>SUMPRODUCT(O45*R45)</f>
        <v>408</v>
      </c>
    </row>
    <row r="46" spans="1:21" ht="15" customHeight="1" x14ac:dyDescent="0.15">
      <c r="A46" s="6">
        <v>33</v>
      </c>
      <c r="B46" s="5">
        <v>1004</v>
      </c>
      <c r="C46" s="9">
        <v>501</v>
      </c>
      <c r="D46" s="9">
        <v>503</v>
      </c>
      <c r="E46" s="11">
        <f>SUM(F46:G46)</f>
        <v>33132</v>
      </c>
      <c r="F46" s="14">
        <f>SUMPRODUCT(A46*C46)</f>
        <v>16533</v>
      </c>
      <c r="G46" s="17">
        <f>SUMPRODUCT(A46*D46)</f>
        <v>16599</v>
      </c>
      <c r="H46" s="6">
        <v>68</v>
      </c>
      <c r="I46" s="5">
        <v>779</v>
      </c>
      <c r="J46" s="9">
        <v>381</v>
      </c>
      <c r="K46" s="9">
        <v>398</v>
      </c>
      <c r="L46" s="11">
        <f>SUM(M46:N46)</f>
        <v>52972</v>
      </c>
      <c r="M46" s="14">
        <f>SUMPRODUCT(H46*J46)</f>
        <v>25908</v>
      </c>
      <c r="N46" s="17">
        <f>SUMPRODUCT(H46*K46)</f>
        <v>27064</v>
      </c>
      <c r="O46" s="4" t="s">
        <v>8</v>
      </c>
      <c r="P46" s="5">
        <v>7</v>
      </c>
      <c r="Q46" s="9">
        <v>2</v>
      </c>
      <c r="R46" s="9">
        <v>5</v>
      </c>
      <c r="S46" s="11">
        <f>SUM(T46:U46)</f>
        <v>0</v>
      </c>
      <c r="T46" s="14">
        <v>0</v>
      </c>
      <c r="U46" s="17">
        <v>0</v>
      </c>
    </row>
    <row r="47" spans="1:21" ht="15" customHeight="1" x14ac:dyDescent="0.15">
      <c r="A47" s="6">
        <v>34</v>
      </c>
      <c r="B47" s="5">
        <v>987</v>
      </c>
      <c r="C47" s="9">
        <v>474</v>
      </c>
      <c r="D47" s="9">
        <v>513</v>
      </c>
      <c r="E47" s="11">
        <f>SUM(F47:G47)</f>
        <v>33558</v>
      </c>
      <c r="F47" s="14">
        <f>SUMPRODUCT(A47*C47)</f>
        <v>16116</v>
      </c>
      <c r="G47" s="17">
        <f>SUMPRODUCT(A47*D47)</f>
        <v>17442</v>
      </c>
      <c r="H47" s="6">
        <v>69</v>
      </c>
      <c r="I47" s="5">
        <v>766</v>
      </c>
      <c r="J47" s="9">
        <v>382</v>
      </c>
      <c r="K47" s="9">
        <v>384</v>
      </c>
      <c r="L47" s="11">
        <f>SUM(M47:N47)</f>
        <v>52854</v>
      </c>
      <c r="M47" s="14">
        <f>SUMPRODUCT(H47*J47)</f>
        <v>26358</v>
      </c>
      <c r="N47" s="17">
        <f>SUMPRODUCT(H47*K47)</f>
        <v>26496</v>
      </c>
      <c r="O47" s="4" t="s">
        <v>29</v>
      </c>
      <c r="P47" s="5">
        <v>0</v>
      </c>
      <c r="Q47" s="9">
        <v>0</v>
      </c>
      <c r="R47" s="9">
        <v>0</v>
      </c>
      <c r="S47" s="11">
        <f>SUM(T47:U47)</f>
        <v>0</v>
      </c>
      <c r="T47" s="14">
        <v>0</v>
      </c>
      <c r="U47" s="17">
        <v>0</v>
      </c>
    </row>
    <row r="49" spans="1:7" x14ac:dyDescent="0.15">
      <c r="A49" s="2" t="s">
        <v>48</v>
      </c>
      <c r="B49" s="7">
        <f>E5/(B5-P47)</f>
        <v>46.2386207400017</v>
      </c>
      <c r="C49" s="7">
        <f>AVERAGE((F5/(C5-Q47)))</f>
        <v>44.919832177670585</v>
      </c>
      <c r="D49" s="7">
        <f>AVERAGE(G5/(D5-R47))</f>
        <v>47.477102748613895</v>
      </c>
      <c r="E49" s="7"/>
      <c r="F49" s="7"/>
      <c r="G49" s="7"/>
    </row>
    <row r="50" spans="1:7" x14ac:dyDescent="0.15">
      <c r="B50" s="8" t="s">
        <v>28</v>
      </c>
      <c r="C50" s="8" t="s">
        <v>20</v>
      </c>
      <c r="D50" s="8" t="s">
        <v>23</v>
      </c>
      <c r="E50" s="8"/>
      <c r="F50" s="8"/>
      <c r="G50" s="8"/>
    </row>
  </sheetData>
  <mergeCells count="3">
    <mergeCell ref="A1:R1"/>
    <mergeCell ref="O3:Q3"/>
    <mergeCell ref="H5:R5"/>
  </mergeCells>
  <phoneticPr fontId="2"/>
  <pageMargins left="0.7" right="0.7" top="0.75" bottom="0.75" header="0.3" footer="0.3"/>
  <pageSetup paperSize="9" orientation="portrait" horizontalDpi="6553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tabSelected="1" view="pageBreakPreview" zoomScale="115" zoomScaleNormal="70" zoomScaleSheetLayoutView="115" workbookViewId="0">
      <selection sqref="A1:R1"/>
    </sheetView>
  </sheetViews>
  <sheetFormatPr defaultRowHeight="13.5" x14ac:dyDescent="0.15"/>
  <cols>
    <col min="1" max="1" width="7.125" style="1" bestFit="1" customWidth="1"/>
    <col min="2" max="2" width="7.125" style="1" customWidth="1"/>
    <col min="3" max="4" width="6.5" style="1" bestFit="1" customWidth="1"/>
    <col min="5" max="7" width="6.5" style="1" hidden="1" customWidth="1"/>
    <col min="8" max="8" width="7.125" style="1" bestFit="1" customWidth="1"/>
    <col min="9" max="9" width="7.125" style="1" customWidth="1"/>
    <col min="10" max="11" width="6.5" style="1" customWidth="1"/>
    <col min="12" max="14" width="6.5" style="1" hidden="1" customWidth="1"/>
    <col min="15" max="16" width="7.125" style="1" customWidth="1"/>
    <col min="17" max="18" width="6.5" style="1" customWidth="1"/>
    <col min="19" max="21" width="6.5" style="1" hidden="1" customWidth="1"/>
    <col min="22" max="25" width="7.125" style="1" customWidth="1"/>
    <col min="26" max="256" width="9" style="1" bestFit="1" customWidth="1"/>
  </cols>
  <sheetData>
    <row r="1" spans="1:25" x14ac:dyDescent="0.15">
      <c r="A1" s="22" t="s">
        <v>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3" spans="1:25" x14ac:dyDescent="0.15">
      <c r="O3" s="23">
        <v>46204</v>
      </c>
      <c r="P3" s="24"/>
      <c r="Q3" s="24"/>
      <c r="R3" s="18" t="s">
        <v>10</v>
      </c>
    </row>
    <row r="4" spans="1:25" ht="15" customHeight="1" x14ac:dyDescent="0.15">
      <c r="A4" s="3" t="s">
        <v>37</v>
      </c>
      <c r="B4" s="3" t="s">
        <v>9</v>
      </c>
      <c r="C4" s="3" t="s">
        <v>4</v>
      </c>
      <c r="D4" s="3" t="s">
        <v>47</v>
      </c>
      <c r="E4" s="10" t="s">
        <v>28</v>
      </c>
      <c r="F4" s="12" t="s">
        <v>20</v>
      </c>
      <c r="G4" s="15" t="s">
        <v>23</v>
      </c>
      <c r="H4" s="3" t="s">
        <v>16</v>
      </c>
      <c r="I4" s="3" t="s">
        <v>9</v>
      </c>
      <c r="J4" s="3" t="s">
        <v>4</v>
      </c>
      <c r="K4" s="3" t="s">
        <v>47</v>
      </c>
      <c r="L4" s="10" t="s">
        <v>28</v>
      </c>
      <c r="M4" s="12" t="s">
        <v>20</v>
      </c>
      <c r="N4" s="15" t="s">
        <v>23</v>
      </c>
      <c r="O4" s="3" t="s">
        <v>16</v>
      </c>
      <c r="P4" s="3" t="s">
        <v>22</v>
      </c>
      <c r="Q4" s="3" t="s">
        <v>4</v>
      </c>
      <c r="R4" s="3" t="s">
        <v>47</v>
      </c>
      <c r="S4" s="10" t="s">
        <v>28</v>
      </c>
      <c r="T4" s="12" t="s">
        <v>20</v>
      </c>
      <c r="U4" s="15" t="s">
        <v>23</v>
      </c>
    </row>
    <row r="5" spans="1:25" ht="15" customHeight="1" x14ac:dyDescent="0.15">
      <c r="A5" s="4" t="s">
        <v>22</v>
      </c>
      <c r="B5" s="5">
        <v>82215</v>
      </c>
      <c r="C5" s="5">
        <v>39824</v>
      </c>
      <c r="D5" s="5">
        <v>42391</v>
      </c>
      <c r="E5" s="11">
        <v>3802627</v>
      </c>
      <c r="F5" s="13">
        <v>1789717</v>
      </c>
      <c r="G5" s="16">
        <v>2012910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3"/>
      <c r="T5" s="3"/>
      <c r="U5" s="3"/>
      <c r="W5" s="4" t="s">
        <v>37</v>
      </c>
      <c r="X5" s="4" t="s">
        <v>34</v>
      </c>
      <c r="Y5" s="20" t="s">
        <v>13</v>
      </c>
    </row>
    <row r="6" spans="1:25" ht="15" customHeight="1" x14ac:dyDescent="0.15">
      <c r="A6" s="5" t="s">
        <v>35</v>
      </c>
      <c r="B6" s="5">
        <v>2632</v>
      </c>
      <c r="C6" s="5">
        <v>1333</v>
      </c>
      <c r="D6" s="5">
        <v>1299</v>
      </c>
      <c r="E6" s="11">
        <v>5329</v>
      </c>
      <c r="F6" s="13">
        <v>2694</v>
      </c>
      <c r="G6" s="16">
        <v>2635</v>
      </c>
      <c r="H6" s="5" t="s">
        <v>5</v>
      </c>
      <c r="I6" s="5">
        <v>4850</v>
      </c>
      <c r="J6" s="5">
        <v>2344</v>
      </c>
      <c r="K6" s="5">
        <v>2506</v>
      </c>
      <c r="L6" s="11">
        <v>179715</v>
      </c>
      <c r="M6" s="13">
        <v>86880</v>
      </c>
      <c r="N6" s="16">
        <v>92835</v>
      </c>
      <c r="O6" s="5" t="s">
        <v>36</v>
      </c>
      <c r="P6" s="5">
        <v>3680</v>
      </c>
      <c r="Q6" s="5">
        <v>1775</v>
      </c>
      <c r="R6" s="5">
        <v>1905</v>
      </c>
      <c r="S6" s="11">
        <v>264935</v>
      </c>
      <c r="T6" s="13">
        <v>127728</v>
      </c>
      <c r="U6" s="16">
        <v>137207</v>
      </c>
      <c r="W6" s="19" t="s">
        <v>24</v>
      </c>
      <c r="X6" s="4">
        <f>SUM(B6+B12+B18)</f>
        <v>9404</v>
      </c>
      <c r="Y6" s="21">
        <f>AVERAGE(X6/(B5-P47))</f>
        <v>0.11438302013014656</v>
      </c>
    </row>
    <row r="7" spans="1:25" ht="15" customHeight="1" x14ac:dyDescent="0.15">
      <c r="A7" s="6">
        <v>0</v>
      </c>
      <c r="B7" s="5">
        <v>527</v>
      </c>
      <c r="C7" s="9">
        <v>263</v>
      </c>
      <c r="D7" s="9">
        <v>264</v>
      </c>
      <c r="E7" s="11">
        <v>0</v>
      </c>
      <c r="F7" s="14">
        <v>0</v>
      </c>
      <c r="G7" s="17">
        <v>0</v>
      </c>
      <c r="H7" s="6">
        <v>35</v>
      </c>
      <c r="I7" s="5">
        <v>923</v>
      </c>
      <c r="J7" s="9">
        <v>439</v>
      </c>
      <c r="K7" s="9">
        <v>484</v>
      </c>
      <c r="L7" s="11">
        <v>32305</v>
      </c>
      <c r="M7" s="14">
        <v>15365</v>
      </c>
      <c r="N7" s="17">
        <v>16940</v>
      </c>
      <c r="O7" s="6">
        <v>70</v>
      </c>
      <c r="P7" s="5">
        <v>766</v>
      </c>
      <c r="Q7" s="9">
        <v>389</v>
      </c>
      <c r="R7" s="9">
        <v>377</v>
      </c>
      <c r="S7" s="11">
        <v>53620</v>
      </c>
      <c r="T7" s="14">
        <v>27230</v>
      </c>
      <c r="U7" s="17">
        <v>26390</v>
      </c>
      <c r="W7" s="19" t="s">
        <v>18</v>
      </c>
      <c r="X7" s="4">
        <f>SUM(B24+B30+B36+B42+I6+I12+I18+I24+I30+I36)</f>
        <v>53066</v>
      </c>
      <c r="Y7" s="21">
        <f>AVERAGE(X7/(B5-P47))</f>
        <v>0.64545399258042935</v>
      </c>
    </row>
    <row r="8" spans="1:25" ht="15" customHeight="1" x14ac:dyDescent="0.15">
      <c r="A8" s="6">
        <v>1</v>
      </c>
      <c r="B8" s="5">
        <v>489</v>
      </c>
      <c r="C8" s="9">
        <v>261</v>
      </c>
      <c r="D8" s="9">
        <v>228</v>
      </c>
      <c r="E8" s="11">
        <v>489</v>
      </c>
      <c r="F8" s="14">
        <v>261</v>
      </c>
      <c r="G8" s="17">
        <v>228</v>
      </c>
      <c r="H8" s="6">
        <v>36</v>
      </c>
      <c r="I8" s="5">
        <v>909</v>
      </c>
      <c r="J8" s="9">
        <v>425</v>
      </c>
      <c r="K8" s="9">
        <v>484</v>
      </c>
      <c r="L8" s="11">
        <v>32724</v>
      </c>
      <c r="M8" s="14">
        <v>15300</v>
      </c>
      <c r="N8" s="17">
        <v>17424</v>
      </c>
      <c r="O8" s="6">
        <v>71</v>
      </c>
      <c r="P8" s="5">
        <v>732</v>
      </c>
      <c r="Q8" s="9">
        <v>350</v>
      </c>
      <c r="R8" s="9">
        <v>382</v>
      </c>
      <c r="S8" s="11">
        <v>51972</v>
      </c>
      <c r="T8" s="14">
        <v>24850</v>
      </c>
      <c r="U8" s="17">
        <v>27122</v>
      </c>
      <c r="W8" s="19" t="s">
        <v>2</v>
      </c>
      <c r="X8" s="4">
        <f>SUM(I42+P6+P12+P18+P24+P30+P36+P42)</f>
        <v>19745</v>
      </c>
      <c r="Y8" s="21">
        <f>AVERAGE(X8/(B5-P47))</f>
        <v>0.24016298728942406</v>
      </c>
    </row>
    <row r="9" spans="1:25" ht="15" customHeight="1" x14ac:dyDescent="0.15">
      <c r="A9" s="6">
        <v>2</v>
      </c>
      <c r="B9" s="5">
        <v>533</v>
      </c>
      <c r="C9" s="9">
        <v>272</v>
      </c>
      <c r="D9" s="9">
        <v>261</v>
      </c>
      <c r="E9" s="11">
        <v>1066</v>
      </c>
      <c r="F9" s="14">
        <v>544</v>
      </c>
      <c r="G9" s="17">
        <v>522</v>
      </c>
      <c r="H9" s="6">
        <v>37</v>
      </c>
      <c r="I9" s="5">
        <v>1001</v>
      </c>
      <c r="J9" s="9">
        <v>503</v>
      </c>
      <c r="K9" s="9">
        <v>498</v>
      </c>
      <c r="L9" s="11">
        <v>37037</v>
      </c>
      <c r="M9" s="14">
        <v>18611</v>
      </c>
      <c r="N9" s="17">
        <v>18426</v>
      </c>
      <c r="O9" s="6">
        <v>72</v>
      </c>
      <c r="P9" s="5">
        <v>708</v>
      </c>
      <c r="Q9" s="9">
        <v>337</v>
      </c>
      <c r="R9" s="9">
        <v>371</v>
      </c>
      <c r="S9" s="11">
        <v>50976</v>
      </c>
      <c r="T9" s="14">
        <v>24264</v>
      </c>
      <c r="U9" s="17">
        <v>26712</v>
      </c>
      <c r="W9" s="3"/>
      <c r="X9" s="3"/>
      <c r="Y9" s="21">
        <v>1</v>
      </c>
    </row>
    <row r="10" spans="1:25" ht="15" customHeight="1" x14ac:dyDescent="0.15">
      <c r="A10" s="6">
        <v>3</v>
      </c>
      <c r="B10" s="5">
        <v>558</v>
      </c>
      <c r="C10" s="9">
        <v>259</v>
      </c>
      <c r="D10" s="9">
        <v>299</v>
      </c>
      <c r="E10" s="11">
        <v>1674</v>
      </c>
      <c r="F10" s="14">
        <v>777</v>
      </c>
      <c r="G10" s="17">
        <v>897</v>
      </c>
      <c r="H10" s="6">
        <v>38</v>
      </c>
      <c r="I10" s="5">
        <v>1014</v>
      </c>
      <c r="J10" s="9">
        <v>499</v>
      </c>
      <c r="K10" s="9">
        <v>515</v>
      </c>
      <c r="L10" s="11">
        <v>38532</v>
      </c>
      <c r="M10" s="14">
        <v>18962</v>
      </c>
      <c r="N10" s="17">
        <v>19570</v>
      </c>
      <c r="O10" s="6">
        <v>73</v>
      </c>
      <c r="P10" s="5">
        <v>709</v>
      </c>
      <c r="Q10" s="9">
        <v>342</v>
      </c>
      <c r="R10" s="9">
        <v>367</v>
      </c>
      <c r="S10" s="11">
        <v>51757</v>
      </c>
      <c r="T10" s="14">
        <v>24966</v>
      </c>
      <c r="U10" s="17">
        <v>26791</v>
      </c>
    </row>
    <row r="11" spans="1:25" ht="15" customHeight="1" x14ac:dyDescent="0.15">
      <c r="A11" s="6">
        <v>4</v>
      </c>
      <c r="B11" s="5">
        <v>525</v>
      </c>
      <c r="C11" s="9">
        <v>278</v>
      </c>
      <c r="D11" s="9">
        <v>247</v>
      </c>
      <c r="E11" s="11">
        <v>2100</v>
      </c>
      <c r="F11" s="14">
        <v>1112</v>
      </c>
      <c r="G11" s="17">
        <v>988</v>
      </c>
      <c r="H11" s="6">
        <v>39</v>
      </c>
      <c r="I11" s="5">
        <v>1003</v>
      </c>
      <c r="J11" s="9">
        <v>478</v>
      </c>
      <c r="K11" s="9">
        <v>525</v>
      </c>
      <c r="L11" s="11">
        <v>39117</v>
      </c>
      <c r="M11" s="14">
        <v>18642</v>
      </c>
      <c r="N11" s="17">
        <v>20475</v>
      </c>
      <c r="O11" s="6">
        <v>74</v>
      </c>
      <c r="P11" s="5">
        <v>765</v>
      </c>
      <c r="Q11" s="9">
        <v>357</v>
      </c>
      <c r="R11" s="9">
        <v>408</v>
      </c>
      <c r="S11" s="11">
        <v>56610</v>
      </c>
      <c r="T11" s="14">
        <v>26418</v>
      </c>
      <c r="U11" s="17">
        <v>30192</v>
      </c>
    </row>
    <row r="12" spans="1:25" ht="15" customHeight="1" x14ac:dyDescent="0.15">
      <c r="A12" s="5" t="s">
        <v>17</v>
      </c>
      <c r="B12" s="5">
        <v>3346</v>
      </c>
      <c r="C12" s="5">
        <v>1743</v>
      </c>
      <c r="D12" s="5">
        <v>1603</v>
      </c>
      <c r="E12" s="11">
        <v>23746</v>
      </c>
      <c r="F12" s="13">
        <v>12438</v>
      </c>
      <c r="G12" s="16">
        <v>11308</v>
      </c>
      <c r="H12" s="5" t="s">
        <v>3</v>
      </c>
      <c r="I12" s="5">
        <v>5567</v>
      </c>
      <c r="J12" s="5">
        <v>2720</v>
      </c>
      <c r="K12" s="5">
        <v>2847</v>
      </c>
      <c r="L12" s="11">
        <v>234105</v>
      </c>
      <c r="M12" s="13">
        <v>114436</v>
      </c>
      <c r="N12" s="16">
        <v>119669</v>
      </c>
      <c r="O12" s="5" t="s">
        <v>41</v>
      </c>
      <c r="P12" s="5">
        <v>4443</v>
      </c>
      <c r="Q12" s="5">
        <v>2015</v>
      </c>
      <c r="R12" s="5">
        <v>2428</v>
      </c>
      <c r="S12" s="11">
        <v>342345</v>
      </c>
      <c r="T12" s="13">
        <v>155138</v>
      </c>
      <c r="U12" s="16">
        <v>187207</v>
      </c>
    </row>
    <row r="13" spans="1:25" ht="15" customHeight="1" x14ac:dyDescent="0.15">
      <c r="A13" s="6">
        <v>5</v>
      </c>
      <c r="B13" s="5">
        <v>600</v>
      </c>
      <c r="C13" s="9">
        <v>306</v>
      </c>
      <c r="D13" s="9">
        <v>294</v>
      </c>
      <c r="E13" s="11">
        <v>3000</v>
      </c>
      <c r="F13" s="14">
        <v>1530</v>
      </c>
      <c r="G13" s="17">
        <v>1470</v>
      </c>
      <c r="H13" s="6">
        <v>40</v>
      </c>
      <c r="I13" s="5">
        <v>1032</v>
      </c>
      <c r="J13" s="9">
        <v>487</v>
      </c>
      <c r="K13" s="9">
        <v>545</v>
      </c>
      <c r="L13" s="11">
        <v>41280</v>
      </c>
      <c r="M13" s="14">
        <v>19480</v>
      </c>
      <c r="N13" s="17">
        <v>21800</v>
      </c>
      <c r="O13" s="6">
        <v>75</v>
      </c>
      <c r="P13" s="5">
        <v>796</v>
      </c>
      <c r="Q13" s="9">
        <v>390</v>
      </c>
      <c r="R13" s="9">
        <v>406</v>
      </c>
      <c r="S13" s="11">
        <v>59700</v>
      </c>
      <c r="T13" s="14">
        <v>29250</v>
      </c>
      <c r="U13" s="17">
        <v>30450</v>
      </c>
    </row>
    <row r="14" spans="1:25" ht="15" customHeight="1" x14ac:dyDescent="0.15">
      <c r="A14" s="6">
        <v>6</v>
      </c>
      <c r="B14" s="5">
        <v>655</v>
      </c>
      <c r="C14" s="9">
        <v>327</v>
      </c>
      <c r="D14" s="9">
        <v>328</v>
      </c>
      <c r="E14" s="11">
        <v>3930</v>
      </c>
      <c r="F14" s="14">
        <v>1962</v>
      </c>
      <c r="G14" s="17">
        <v>1968</v>
      </c>
      <c r="H14" s="6">
        <v>41</v>
      </c>
      <c r="I14" s="5">
        <v>1105</v>
      </c>
      <c r="J14" s="9">
        <v>532</v>
      </c>
      <c r="K14" s="9">
        <v>573</v>
      </c>
      <c r="L14" s="11">
        <v>45305</v>
      </c>
      <c r="M14" s="14">
        <v>21812</v>
      </c>
      <c r="N14" s="17">
        <v>23493</v>
      </c>
      <c r="O14" s="6">
        <v>76</v>
      </c>
      <c r="P14" s="5">
        <v>877</v>
      </c>
      <c r="Q14" s="9">
        <v>407</v>
      </c>
      <c r="R14" s="9">
        <v>470</v>
      </c>
      <c r="S14" s="11">
        <v>66652</v>
      </c>
      <c r="T14" s="14">
        <v>30932</v>
      </c>
      <c r="U14" s="17">
        <v>35720</v>
      </c>
    </row>
    <row r="15" spans="1:25" ht="15" customHeight="1" x14ac:dyDescent="0.15">
      <c r="A15" s="6">
        <v>7</v>
      </c>
      <c r="B15" s="5">
        <v>654</v>
      </c>
      <c r="C15" s="9">
        <v>337</v>
      </c>
      <c r="D15" s="9">
        <v>317</v>
      </c>
      <c r="E15" s="11">
        <v>4578</v>
      </c>
      <c r="F15" s="14">
        <v>2359</v>
      </c>
      <c r="G15" s="17">
        <v>2219</v>
      </c>
      <c r="H15" s="6">
        <v>42</v>
      </c>
      <c r="I15" s="5">
        <v>1107</v>
      </c>
      <c r="J15" s="9">
        <v>565</v>
      </c>
      <c r="K15" s="9">
        <v>542</v>
      </c>
      <c r="L15" s="11">
        <v>46494</v>
      </c>
      <c r="M15" s="14">
        <v>23730</v>
      </c>
      <c r="N15" s="17">
        <v>22764</v>
      </c>
      <c r="O15" s="6">
        <v>77</v>
      </c>
      <c r="P15" s="5">
        <v>952</v>
      </c>
      <c r="Q15" s="9">
        <v>426</v>
      </c>
      <c r="R15" s="9">
        <v>526</v>
      </c>
      <c r="S15" s="11">
        <v>73304</v>
      </c>
      <c r="T15" s="14">
        <v>32802</v>
      </c>
      <c r="U15" s="17">
        <v>40502</v>
      </c>
    </row>
    <row r="16" spans="1:25" ht="15" customHeight="1" x14ac:dyDescent="0.15">
      <c r="A16" s="6">
        <v>8</v>
      </c>
      <c r="B16" s="5">
        <v>695</v>
      </c>
      <c r="C16" s="9">
        <v>370</v>
      </c>
      <c r="D16" s="9">
        <v>325</v>
      </c>
      <c r="E16" s="11">
        <v>5560</v>
      </c>
      <c r="F16" s="14">
        <v>2960</v>
      </c>
      <c r="G16" s="17">
        <v>2600</v>
      </c>
      <c r="H16" s="6">
        <v>43</v>
      </c>
      <c r="I16" s="5">
        <v>1186</v>
      </c>
      <c r="J16" s="9">
        <v>570</v>
      </c>
      <c r="K16" s="9">
        <v>616</v>
      </c>
      <c r="L16" s="11">
        <v>50998</v>
      </c>
      <c r="M16" s="14">
        <v>24510</v>
      </c>
      <c r="N16" s="17">
        <v>26488</v>
      </c>
      <c r="O16" s="6">
        <v>78</v>
      </c>
      <c r="P16" s="5">
        <v>933</v>
      </c>
      <c r="Q16" s="9">
        <v>414</v>
      </c>
      <c r="R16" s="9">
        <v>519</v>
      </c>
      <c r="S16" s="11">
        <v>72774</v>
      </c>
      <c r="T16" s="14">
        <v>32292</v>
      </c>
      <c r="U16" s="17">
        <v>40482</v>
      </c>
    </row>
    <row r="17" spans="1:21" ht="15" customHeight="1" x14ac:dyDescent="0.15">
      <c r="A17" s="6">
        <v>9</v>
      </c>
      <c r="B17" s="5">
        <v>742</v>
      </c>
      <c r="C17" s="9">
        <v>403</v>
      </c>
      <c r="D17" s="9">
        <v>339</v>
      </c>
      <c r="E17" s="11">
        <v>6678</v>
      </c>
      <c r="F17" s="14">
        <v>3627</v>
      </c>
      <c r="G17" s="17">
        <v>3051</v>
      </c>
      <c r="H17" s="6">
        <v>44</v>
      </c>
      <c r="I17" s="5">
        <v>1137</v>
      </c>
      <c r="J17" s="9">
        <v>566</v>
      </c>
      <c r="K17" s="9">
        <v>571</v>
      </c>
      <c r="L17" s="11">
        <v>50028</v>
      </c>
      <c r="M17" s="14">
        <v>24904</v>
      </c>
      <c r="N17" s="17">
        <v>25124</v>
      </c>
      <c r="O17" s="6">
        <v>79</v>
      </c>
      <c r="P17" s="5">
        <v>885</v>
      </c>
      <c r="Q17" s="9">
        <v>378</v>
      </c>
      <c r="R17" s="9">
        <v>507</v>
      </c>
      <c r="S17" s="11">
        <v>69915</v>
      </c>
      <c r="T17" s="14">
        <v>29862</v>
      </c>
      <c r="U17" s="17">
        <v>40053</v>
      </c>
    </row>
    <row r="18" spans="1:21" ht="15" customHeight="1" x14ac:dyDescent="0.15">
      <c r="A18" s="5" t="s">
        <v>15</v>
      </c>
      <c r="B18" s="5">
        <v>3426</v>
      </c>
      <c r="C18" s="5">
        <v>1749</v>
      </c>
      <c r="D18" s="5">
        <v>1677</v>
      </c>
      <c r="E18" s="11">
        <v>41083</v>
      </c>
      <c r="F18" s="13">
        <v>20959</v>
      </c>
      <c r="G18" s="16">
        <v>20124</v>
      </c>
      <c r="H18" s="5" t="s">
        <v>0</v>
      </c>
      <c r="I18" s="5">
        <v>6138</v>
      </c>
      <c r="J18" s="5">
        <v>3159</v>
      </c>
      <c r="K18" s="5">
        <v>2979</v>
      </c>
      <c r="L18" s="11">
        <v>288747</v>
      </c>
      <c r="M18" s="13">
        <v>148713</v>
      </c>
      <c r="N18" s="16">
        <v>140034</v>
      </c>
      <c r="O18" s="5" t="s">
        <v>21</v>
      </c>
      <c r="P18" s="5">
        <v>3238</v>
      </c>
      <c r="Q18" s="5">
        <v>1303</v>
      </c>
      <c r="R18" s="5">
        <v>1935</v>
      </c>
      <c r="S18" s="11">
        <v>265773</v>
      </c>
      <c r="T18" s="13">
        <v>106874</v>
      </c>
      <c r="U18" s="16">
        <v>158899</v>
      </c>
    </row>
    <row r="19" spans="1:21" ht="15" customHeight="1" x14ac:dyDescent="0.15">
      <c r="A19" s="6">
        <v>10</v>
      </c>
      <c r="B19" s="5">
        <v>661</v>
      </c>
      <c r="C19" s="9">
        <v>356</v>
      </c>
      <c r="D19" s="9">
        <v>305</v>
      </c>
      <c r="E19" s="11">
        <v>6610</v>
      </c>
      <c r="F19" s="14">
        <v>3560</v>
      </c>
      <c r="G19" s="17">
        <v>3050</v>
      </c>
      <c r="H19" s="6">
        <v>45</v>
      </c>
      <c r="I19" s="5">
        <v>1174</v>
      </c>
      <c r="J19" s="9">
        <v>578</v>
      </c>
      <c r="K19" s="9">
        <v>596</v>
      </c>
      <c r="L19" s="11">
        <v>52830</v>
      </c>
      <c r="M19" s="14">
        <v>26010</v>
      </c>
      <c r="N19" s="17">
        <v>26820</v>
      </c>
      <c r="O19" s="6">
        <v>80</v>
      </c>
      <c r="P19" s="5">
        <v>564</v>
      </c>
      <c r="Q19" s="9">
        <v>251</v>
      </c>
      <c r="R19" s="9">
        <v>313</v>
      </c>
      <c r="S19" s="11">
        <v>45120</v>
      </c>
      <c r="T19" s="14">
        <v>20080</v>
      </c>
      <c r="U19" s="17">
        <v>25040</v>
      </c>
    </row>
    <row r="20" spans="1:21" ht="15" customHeight="1" x14ac:dyDescent="0.15">
      <c r="A20" s="6">
        <v>11</v>
      </c>
      <c r="B20" s="5">
        <v>715</v>
      </c>
      <c r="C20" s="9">
        <v>356</v>
      </c>
      <c r="D20" s="9">
        <v>359</v>
      </c>
      <c r="E20" s="11">
        <v>7865</v>
      </c>
      <c r="F20" s="14">
        <v>3916</v>
      </c>
      <c r="G20" s="17">
        <v>3949</v>
      </c>
      <c r="H20" s="6">
        <v>46</v>
      </c>
      <c r="I20" s="5">
        <v>1195</v>
      </c>
      <c r="J20" s="9">
        <v>619</v>
      </c>
      <c r="K20" s="9">
        <v>576</v>
      </c>
      <c r="L20" s="11">
        <v>54970</v>
      </c>
      <c r="M20" s="14">
        <v>28474</v>
      </c>
      <c r="N20" s="17">
        <v>26496</v>
      </c>
      <c r="O20" s="6">
        <v>81</v>
      </c>
      <c r="P20" s="5">
        <v>617</v>
      </c>
      <c r="Q20" s="9">
        <v>243</v>
      </c>
      <c r="R20" s="9">
        <v>374</v>
      </c>
      <c r="S20" s="11">
        <v>49977</v>
      </c>
      <c r="T20" s="14">
        <v>19683</v>
      </c>
      <c r="U20" s="17">
        <v>30294</v>
      </c>
    </row>
    <row r="21" spans="1:21" ht="15" customHeight="1" x14ac:dyDescent="0.15">
      <c r="A21" s="6">
        <v>12</v>
      </c>
      <c r="B21" s="5">
        <v>701</v>
      </c>
      <c r="C21" s="9">
        <v>343</v>
      </c>
      <c r="D21" s="9">
        <v>358</v>
      </c>
      <c r="E21" s="11">
        <v>8412</v>
      </c>
      <c r="F21" s="14">
        <v>4116</v>
      </c>
      <c r="G21" s="17">
        <v>4296</v>
      </c>
      <c r="H21" s="6">
        <v>47</v>
      </c>
      <c r="I21" s="5">
        <v>1229</v>
      </c>
      <c r="J21" s="9">
        <v>623</v>
      </c>
      <c r="K21" s="9">
        <v>606</v>
      </c>
      <c r="L21" s="11">
        <v>57763</v>
      </c>
      <c r="M21" s="14">
        <v>29281</v>
      </c>
      <c r="N21" s="17">
        <v>28482</v>
      </c>
      <c r="O21" s="6">
        <v>82</v>
      </c>
      <c r="P21" s="5">
        <v>728</v>
      </c>
      <c r="Q21" s="9">
        <v>291</v>
      </c>
      <c r="R21" s="9">
        <v>437</v>
      </c>
      <c r="S21" s="11">
        <v>59696</v>
      </c>
      <c r="T21" s="14">
        <v>23862</v>
      </c>
      <c r="U21" s="17">
        <v>35834</v>
      </c>
    </row>
    <row r="22" spans="1:21" ht="15" customHeight="1" x14ac:dyDescent="0.15">
      <c r="A22" s="6">
        <v>13</v>
      </c>
      <c r="B22" s="5">
        <v>690</v>
      </c>
      <c r="C22" s="9">
        <v>349</v>
      </c>
      <c r="D22" s="9">
        <v>341</v>
      </c>
      <c r="E22" s="11">
        <v>8970</v>
      </c>
      <c r="F22" s="14">
        <v>4537</v>
      </c>
      <c r="G22" s="17">
        <v>4433</v>
      </c>
      <c r="H22" s="6">
        <v>48</v>
      </c>
      <c r="I22" s="5">
        <v>1276</v>
      </c>
      <c r="J22" s="9">
        <v>663</v>
      </c>
      <c r="K22" s="9">
        <v>613</v>
      </c>
      <c r="L22" s="11">
        <v>61248</v>
      </c>
      <c r="M22" s="14">
        <v>31824</v>
      </c>
      <c r="N22" s="17">
        <v>29424</v>
      </c>
      <c r="O22" s="6">
        <v>83</v>
      </c>
      <c r="P22" s="5">
        <v>656</v>
      </c>
      <c r="Q22" s="9">
        <v>263</v>
      </c>
      <c r="R22" s="9">
        <v>393</v>
      </c>
      <c r="S22" s="11">
        <v>54448</v>
      </c>
      <c r="T22" s="14">
        <v>21829</v>
      </c>
      <c r="U22" s="17">
        <v>32619</v>
      </c>
    </row>
    <row r="23" spans="1:21" ht="15" customHeight="1" x14ac:dyDescent="0.15">
      <c r="A23" s="6">
        <v>14</v>
      </c>
      <c r="B23" s="5">
        <v>659</v>
      </c>
      <c r="C23" s="9">
        <v>345</v>
      </c>
      <c r="D23" s="9">
        <v>314</v>
      </c>
      <c r="E23" s="11">
        <v>9226</v>
      </c>
      <c r="F23" s="14">
        <v>4830</v>
      </c>
      <c r="G23" s="17">
        <v>4396</v>
      </c>
      <c r="H23" s="6">
        <v>49</v>
      </c>
      <c r="I23" s="5">
        <v>1264</v>
      </c>
      <c r="J23" s="9">
        <v>676</v>
      </c>
      <c r="K23" s="9">
        <v>588</v>
      </c>
      <c r="L23" s="11">
        <v>61936</v>
      </c>
      <c r="M23" s="14">
        <v>33124</v>
      </c>
      <c r="N23" s="17">
        <v>28812</v>
      </c>
      <c r="O23" s="6">
        <v>84</v>
      </c>
      <c r="P23" s="5">
        <v>673</v>
      </c>
      <c r="Q23" s="9">
        <v>255</v>
      </c>
      <c r="R23" s="9">
        <v>418</v>
      </c>
      <c r="S23" s="11">
        <v>56532</v>
      </c>
      <c r="T23" s="14">
        <v>21420</v>
      </c>
      <c r="U23" s="17">
        <v>35112</v>
      </c>
    </row>
    <row r="24" spans="1:21" ht="15" customHeight="1" x14ac:dyDescent="0.15">
      <c r="A24" s="5" t="s">
        <v>1</v>
      </c>
      <c r="B24" s="5">
        <v>3276</v>
      </c>
      <c r="C24" s="5">
        <v>1692</v>
      </c>
      <c r="D24" s="5">
        <v>1584</v>
      </c>
      <c r="E24" s="11">
        <v>55875</v>
      </c>
      <c r="F24" s="13">
        <v>28926</v>
      </c>
      <c r="G24" s="16">
        <v>26949</v>
      </c>
      <c r="H24" s="5" t="s">
        <v>14</v>
      </c>
      <c r="I24" s="5">
        <v>6627</v>
      </c>
      <c r="J24" s="5">
        <v>3288</v>
      </c>
      <c r="K24" s="5">
        <v>3339</v>
      </c>
      <c r="L24" s="11">
        <v>344797</v>
      </c>
      <c r="M24" s="13">
        <v>171076</v>
      </c>
      <c r="N24" s="16">
        <v>173721</v>
      </c>
      <c r="O24" s="5" t="s">
        <v>33</v>
      </c>
      <c r="P24" s="5">
        <v>2405</v>
      </c>
      <c r="Q24" s="5">
        <v>871</v>
      </c>
      <c r="R24" s="5">
        <v>1534</v>
      </c>
      <c r="S24" s="11">
        <v>208782</v>
      </c>
      <c r="T24" s="13">
        <v>75539</v>
      </c>
      <c r="U24" s="16">
        <v>133243</v>
      </c>
    </row>
    <row r="25" spans="1:21" ht="15" customHeight="1" x14ac:dyDescent="0.15">
      <c r="A25" s="6">
        <v>15</v>
      </c>
      <c r="B25" s="5">
        <v>635</v>
      </c>
      <c r="C25" s="9">
        <v>311</v>
      </c>
      <c r="D25" s="9">
        <v>324</v>
      </c>
      <c r="E25" s="11">
        <v>9525</v>
      </c>
      <c r="F25" s="14">
        <v>4665</v>
      </c>
      <c r="G25" s="17">
        <v>4860</v>
      </c>
      <c r="H25" s="6">
        <v>50</v>
      </c>
      <c r="I25" s="5">
        <v>1290</v>
      </c>
      <c r="J25" s="9">
        <v>646</v>
      </c>
      <c r="K25" s="9">
        <v>644</v>
      </c>
      <c r="L25" s="11">
        <v>64500</v>
      </c>
      <c r="M25" s="14">
        <v>32300</v>
      </c>
      <c r="N25" s="17">
        <v>32200</v>
      </c>
      <c r="O25" s="6">
        <v>85</v>
      </c>
      <c r="P25" s="5">
        <v>597</v>
      </c>
      <c r="Q25" s="9">
        <v>237</v>
      </c>
      <c r="R25" s="9">
        <v>360</v>
      </c>
      <c r="S25" s="11">
        <v>50745</v>
      </c>
      <c r="T25" s="14">
        <v>20145</v>
      </c>
      <c r="U25" s="17">
        <v>30600</v>
      </c>
    </row>
    <row r="26" spans="1:21" ht="15" customHeight="1" x14ac:dyDescent="0.15">
      <c r="A26" s="6">
        <v>16</v>
      </c>
      <c r="B26" s="5">
        <v>623</v>
      </c>
      <c r="C26" s="9">
        <v>327</v>
      </c>
      <c r="D26" s="9">
        <v>296</v>
      </c>
      <c r="E26" s="11">
        <v>9968</v>
      </c>
      <c r="F26" s="14">
        <v>5232</v>
      </c>
      <c r="G26" s="17">
        <v>4736</v>
      </c>
      <c r="H26" s="6">
        <v>51</v>
      </c>
      <c r="I26" s="5">
        <v>1291</v>
      </c>
      <c r="J26" s="9">
        <v>624</v>
      </c>
      <c r="K26" s="9">
        <v>667</v>
      </c>
      <c r="L26" s="11">
        <v>65841</v>
      </c>
      <c r="M26" s="14">
        <v>31824</v>
      </c>
      <c r="N26" s="17">
        <v>34017</v>
      </c>
      <c r="O26" s="6">
        <v>86</v>
      </c>
      <c r="P26" s="5">
        <v>512</v>
      </c>
      <c r="Q26" s="9">
        <v>188</v>
      </c>
      <c r="R26" s="9">
        <v>324</v>
      </c>
      <c r="S26" s="11">
        <v>44032</v>
      </c>
      <c r="T26" s="14">
        <v>16168</v>
      </c>
      <c r="U26" s="17">
        <v>27864</v>
      </c>
    </row>
    <row r="27" spans="1:21" ht="15" customHeight="1" x14ac:dyDescent="0.15">
      <c r="A27" s="6">
        <v>17</v>
      </c>
      <c r="B27" s="5">
        <v>626</v>
      </c>
      <c r="C27" s="9">
        <v>309</v>
      </c>
      <c r="D27" s="9">
        <v>317</v>
      </c>
      <c r="E27" s="11">
        <v>10642</v>
      </c>
      <c r="F27" s="14">
        <v>5253</v>
      </c>
      <c r="G27" s="17">
        <v>5389</v>
      </c>
      <c r="H27" s="6">
        <v>52</v>
      </c>
      <c r="I27" s="5">
        <v>1327</v>
      </c>
      <c r="J27" s="9">
        <v>674</v>
      </c>
      <c r="K27" s="9">
        <v>653</v>
      </c>
      <c r="L27" s="11">
        <v>69004</v>
      </c>
      <c r="M27" s="14">
        <v>35048</v>
      </c>
      <c r="N27" s="17">
        <v>33956</v>
      </c>
      <c r="O27" s="6">
        <v>87</v>
      </c>
      <c r="P27" s="5">
        <v>447</v>
      </c>
      <c r="Q27" s="9">
        <v>157</v>
      </c>
      <c r="R27" s="9">
        <v>290</v>
      </c>
      <c r="S27" s="11">
        <v>38889</v>
      </c>
      <c r="T27" s="14">
        <v>13659</v>
      </c>
      <c r="U27" s="17">
        <v>25230</v>
      </c>
    </row>
    <row r="28" spans="1:21" ht="15" customHeight="1" x14ac:dyDescent="0.15">
      <c r="A28" s="6">
        <v>18</v>
      </c>
      <c r="B28" s="5">
        <v>708</v>
      </c>
      <c r="C28" s="9">
        <v>379</v>
      </c>
      <c r="D28" s="9">
        <v>329</v>
      </c>
      <c r="E28" s="11">
        <v>12744</v>
      </c>
      <c r="F28" s="14">
        <v>6822</v>
      </c>
      <c r="G28" s="17">
        <v>5922</v>
      </c>
      <c r="H28" s="6">
        <v>53</v>
      </c>
      <c r="I28" s="5">
        <v>1374</v>
      </c>
      <c r="J28" s="9">
        <v>672</v>
      </c>
      <c r="K28" s="9">
        <v>702</v>
      </c>
      <c r="L28" s="11">
        <v>72822</v>
      </c>
      <c r="M28" s="14">
        <v>35616</v>
      </c>
      <c r="N28" s="17">
        <v>37206</v>
      </c>
      <c r="O28" s="6">
        <v>88</v>
      </c>
      <c r="P28" s="5">
        <v>445</v>
      </c>
      <c r="Q28" s="9">
        <v>154</v>
      </c>
      <c r="R28" s="9">
        <v>291</v>
      </c>
      <c r="S28" s="11">
        <v>39160</v>
      </c>
      <c r="T28" s="14">
        <v>13552</v>
      </c>
      <c r="U28" s="17">
        <v>25608</v>
      </c>
    </row>
    <row r="29" spans="1:21" ht="15" customHeight="1" x14ac:dyDescent="0.15">
      <c r="A29" s="6">
        <v>19</v>
      </c>
      <c r="B29" s="5">
        <v>684</v>
      </c>
      <c r="C29" s="9">
        <v>366</v>
      </c>
      <c r="D29" s="9">
        <v>318</v>
      </c>
      <c r="E29" s="11">
        <v>12996</v>
      </c>
      <c r="F29" s="14">
        <v>6954</v>
      </c>
      <c r="G29" s="17">
        <v>6042</v>
      </c>
      <c r="H29" s="6">
        <v>54</v>
      </c>
      <c r="I29" s="5">
        <v>1345</v>
      </c>
      <c r="J29" s="9">
        <v>672</v>
      </c>
      <c r="K29" s="9">
        <v>673</v>
      </c>
      <c r="L29" s="11">
        <v>72630</v>
      </c>
      <c r="M29" s="14">
        <v>36288</v>
      </c>
      <c r="N29" s="17">
        <v>36342</v>
      </c>
      <c r="O29" s="6">
        <v>89</v>
      </c>
      <c r="P29" s="5">
        <v>404</v>
      </c>
      <c r="Q29" s="9">
        <v>135</v>
      </c>
      <c r="R29" s="9">
        <v>269</v>
      </c>
      <c r="S29" s="11">
        <v>35956</v>
      </c>
      <c r="T29" s="14">
        <v>12015</v>
      </c>
      <c r="U29" s="17">
        <v>23941</v>
      </c>
    </row>
    <row r="30" spans="1:21" ht="15" customHeight="1" x14ac:dyDescent="0.15">
      <c r="A30" s="5" t="s">
        <v>39</v>
      </c>
      <c r="B30" s="5">
        <v>4438</v>
      </c>
      <c r="C30" s="5">
        <v>2214</v>
      </c>
      <c r="D30" s="5">
        <v>2224</v>
      </c>
      <c r="E30" s="11">
        <v>98246</v>
      </c>
      <c r="F30" s="13">
        <v>48978</v>
      </c>
      <c r="G30" s="16">
        <v>49268</v>
      </c>
      <c r="H30" s="5" t="s">
        <v>25</v>
      </c>
      <c r="I30" s="5">
        <v>6468</v>
      </c>
      <c r="J30" s="5">
        <v>3250</v>
      </c>
      <c r="K30" s="5">
        <v>3218</v>
      </c>
      <c r="L30" s="11">
        <v>368349</v>
      </c>
      <c r="M30" s="13">
        <v>185182</v>
      </c>
      <c r="N30" s="16">
        <v>183167</v>
      </c>
      <c r="O30" s="5" t="s">
        <v>43</v>
      </c>
      <c r="P30" s="5">
        <v>1350</v>
      </c>
      <c r="Q30" s="5">
        <v>416</v>
      </c>
      <c r="R30" s="5">
        <v>934</v>
      </c>
      <c r="S30" s="11">
        <v>123698</v>
      </c>
      <c r="T30" s="13">
        <v>38095</v>
      </c>
      <c r="U30" s="16">
        <v>85603</v>
      </c>
    </row>
    <row r="31" spans="1:21" ht="15" customHeight="1" x14ac:dyDescent="0.15">
      <c r="A31" s="6">
        <v>20</v>
      </c>
      <c r="B31" s="5">
        <v>749</v>
      </c>
      <c r="C31" s="9">
        <v>395</v>
      </c>
      <c r="D31" s="9">
        <v>354</v>
      </c>
      <c r="E31" s="11">
        <v>14980</v>
      </c>
      <c r="F31" s="14">
        <v>7900</v>
      </c>
      <c r="G31" s="17">
        <v>7080</v>
      </c>
      <c r="H31" s="6">
        <v>55</v>
      </c>
      <c r="I31" s="5">
        <v>1303</v>
      </c>
      <c r="J31" s="9">
        <v>634</v>
      </c>
      <c r="K31" s="9">
        <v>669</v>
      </c>
      <c r="L31" s="11">
        <v>71665</v>
      </c>
      <c r="M31" s="14">
        <v>34870</v>
      </c>
      <c r="N31" s="17">
        <v>36795</v>
      </c>
      <c r="O31" s="6">
        <v>90</v>
      </c>
      <c r="P31" s="5">
        <v>375</v>
      </c>
      <c r="Q31" s="9">
        <v>121</v>
      </c>
      <c r="R31" s="9">
        <v>254</v>
      </c>
      <c r="S31" s="11">
        <v>33750</v>
      </c>
      <c r="T31" s="14">
        <v>10890</v>
      </c>
      <c r="U31" s="17">
        <v>22860</v>
      </c>
    </row>
    <row r="32" spans="1:21" ht="15" customHeight="1" x14ac:dyDescent="0.15">
      <c r="A32" s="6">
        <v>21</v>
      </c>
      <c r="B32" s="5">
        <v>811</v>
      </c>
      <c r="C32" s="9">
        <v>405</v>
      </c>
      <c r="D32" s="9">
        <v>406</v>
      </c>
      <c r="E32" s="11">
        <v>17031</v>
      </c>
      <c r="F32" s="14">
        <v>8505</v>
      </c>
      <c r="G32" s="17">
        <v>8526</v>
      </c>
      <c r="H32" s="6">
        <v>56</v>
      </c>
      <c r="I32" s="5">
        <v>1358</v>
      </c>
      <c r="J32" s="9">
        <v>662</v>
      </c>
      <c r="K32" s="9">
        <v>696</v>
      </c>
      <c r="L32" s="11">
        <v>76048</v>
      </c>
      <c r="M32" s="14">
        <v>37072</v>
      </c>
      <c r="N32" s="17">
        <v>38976</v>
      </c>
      <c r="O32" s="6">
        <v>91</v>
      </c>
      <c r="P32" s="5">
        <v>319</v>
      </c>
      <c r="Q32" s="9">
        <v>98</v>
      </c>
      <c r="R32" s="9">
        <v>221</v>
      </c>
      <c r="S32" s="11">
        <v>29029</v>
      </c>
      <c r="T32" s="14">
        <v>8918</v>
      </c>
      <c r="U32" s="17">
        <v>20111</v>
      </c>
    </row>
    <row r="33" spans="1:21" ht="15" customHeight="1" x14ac:dyDescent="0.15">
      <c r="A33" s="6">
        <v>22</v>
      </c>
      <c r="B33" s="5">
        <v>922</v>
      </c>
      <c r="C33" s="9">
        <v>452</v>
      </c>
      <c r="D33" s="9">
        <v>470</v>
      </c>
      <c r="E33" s="11">
        <v>20284</v>
      </c>
      <c r="F33" s="14">
        <v>9944</v>
      </c>
      <c r="G33" s="17">
        <v>10340</v>
      </c>
      <c r="H33" s="6">
        <v>57</v>
      </c>
      <c r="I33" s="5">
        <v>1343</v>
      </c>
      <c r="J33" s="9">
        <v>699</v>
      </c>
      <c r="K33" s="9">
        <v>644</v>
      </c>
      <c r="L33" s="11">
        <v>76551</v>
      </c>
      <c r="M33" s="14">
        <v>39843</v>
      </c>
      <c r="N33" s="17">
        <v>36708</v>
      </c>
      <c r="O33" s="6">
        <v>92</v>
      </c>
      <c r="P33" s="5">
        <v>256</v>
      </c>
      <c r="Q33" s="9">
        <v>81</v>
      </c>
      <c r="R33" s="9">
        <v>175</v>
      </c>
      <c r="S33" s="11">
        <v>23552</v>
      </c>
      <c r="T33" s="14">
        <v>7452</v>
      </c>
      <c r="U33" s="17">
        <v>16100</v>
      </c>
    </row>
    <row r="34" spans="1:21" ht="15" customHeight="1" x14ac:dyDescent="0.15">
      <c r="A34" s="6">
        <v>23</v>
      </c>
      <c r="B34" s="5">
        <v>993</v>
      </c>
      <c r="C34" s="9">
        <v>459</v>
      </c>
      <c r="D34" s="9">
        <v>534</v>
      </c>
      <c r="E34" s="11">
        <v>22839</v>
      </c>
      <c r="F34" s="14">
        <v>10557</v>
      </c>
      <c r="G34" s="17">
        <v>12282</v>
      </c>
      <c r="H34" s="6">
        <v>58</v>
      </c>
      <c r="I34" s="5">
        <v>1291</v>
      </c>
      <c r="J34" s="9">
        <v>648</v>
      </c>
      <c r="K34" s="9">
        <v>643</v>
      </c>
      <c r="L34" s="11">
        <v>74878</v>
      </c>
      <c r="M34" s="14">
        <v>37584</v>
      </c>
      <c r="N34" s="17">
        <v>37294</v>
      </c>
      <c r="O34" s="6">
        <v>93</v>
      </c>
      <c r="P34" s="5">
        <v>233</v>
      </c>
      <c r="Q34" s="9">
        <v>69</v>
      </c>
      <c r="R34" s="9">
        <v>164</v>
      </c>
      <c r="S34" s="11">
        <v>21669</v>
      </c>
      <c r="T34" s="14">
        <v>6417</v>
      </c>
      <c r="U34" s="17">
        <v>15252</v>
      </c>
    </row>
    <row r="35" spans="1:21" ht="15" customHeight="1" x14ac:dyDescent="0.15">
      <c r="A35" s="6">
        <v>24</v>
      </c>
      <c r="B35" s="5">
        <v>963</v>
      </c>
      <c r="C35" s="9">
        <v>503</v>
      </c>
      <c r="D35" s="9">
        <v>460</v>
      </c>
      <c r="E35" s="11">
        <v>23112</v>
      </c>
      <c r="F35" s="14">
        <v>12072</v>
      </c>
      <c r="G35" s="17">
        <v>11040</v>
      </c>
      <c r="H35" s="6">
        <v>59</v>
      </c>
      <c r="I35" s="5">
        <v>1173</v>
      </c>
      <c r="J35" s="9">
        <v>607</v>
      </c>
      <c r="K35" s="9">
        <v>566</v>
      </c>
      <c r="L35" s="11">
        <v>69207</v>
      </c>
      <c r="M35" s="14">
        <v>35813</v>
      </c>
      <c r="N35" s="17">
        <v>33394</v>
      </c>
      <c r="O35" s="6">
        <v>94</v>
      </c>
      <c r="P35" s="5">
        <v>167</v>
      </c>
      <c r="Q35" s="9">
        <v>47</v>
      </c>
      <c r="R35" s="9">
        <v>120</v>
      </c>
      <c r="S35" s="11">
        <v>15698</v>
      </c>
      <c r="T35" s="14">
        <v>4418</v>
      </c>
      <c r="U35" s="17">
        <v>11280</v>
      </c>
    </row>
    <row r="36" spans="1:21" ht="15" customHeight="1" x14ac:dyDescent="0.15">
      <c r="A36" s="5" t="s">
        <v>31</v>
      </c>
      <c r="B36" s="5">
        <v>5283</v>
      </c>
      <c r="C36" s="5">
        <v>2568</v>
      </c>
      <c r="D36" s="5">
        <v>2715</v>
      </c>
      <c r="E36" s="11">
        <v>142746</v>
      </c>
      <c r="F36" s="13">
        <v>69407</v>
      </c>
      <c r="G36" s="16">
        <v>73339</v>
      </c>
      <c r="H36" s="5" t="s">
        <v>42</v>
      </c>
      <c r="I36" s="5">
        <v>5318</v>
      </c>
      <c r="J36" s="5">
        <v>2768</v>
      </c>
      <c r="K36" s="5">
        <v>2550</v>
      </c>
      <c r="L36" s="11">
        <v>329008</v>
      </c>
      <c r="M36" s="13">
        <v>171178</v>
      </c>
      <c r="N36" s="16">
        <v>157830</v>
      </c>
      <c r="O36" s="5" t="s">
        <v>32</v>
      </c>
      <c r="P36" s="5">
        <v>388</v>
      </c>
      <c r="Q36" s="5">
        <v>76</v>
      </c>
      <c r="R36" s="5">
        <v>312</v>
      </c>
      <c r="S36" s="11">
        <v>37408</v>
      </c>
      <c r="T36" s="13">
        <v>7313</v>
      </c>
      <c r="U36" s="16">
        <v>30095</v>
      </c>
    </row>
    <row r="37" spans="1:21" ht="15" customHeight="1" x14ac:dyDescent="0.15">
      <c r="A37" s="6">
        <v>25</v>
      </c>
      <c r="B37" s="5">
        <v>1018</v>
      </c>
      <c r="C37" s="9">
        <v>486</v>
      </c>
      <c r="D37" s="9">
        <v>532</v>
      </c>
      <c r="E37" s="11">
        <v>25450</v>
      </c>
      <c r="F37" s="14">
        <v>12150</v>
      </c>
      <c r="G37" s="17">
        <v>13300</v>
      </c>
      <c r="H37" s="6">
        <v>60</v>
      </c>
      <c r="I37" s="5">
        <v>1147</v>
      </c>
      <c r="J37" s="9">
        <v>603</v>
      </c>
      <c r="K37" s="9">
        <v>544</v>
      </c>
      <c r="L37" s="11">
        <v>68820</v>
      </c>
      <c r="M37" s="14">
        <v>36180</v>
      </c>
      <c r="N37" s="17">
        <v>32640</v>
      </c>
      <c r="O37" s="6">
        <v>95</v>
      </c>
      <c r="P37" s="5">
        <v>136</v>
      </c>
      <c r="Q37" s="9">
        <v>32</v>
      </c>
      <c r="R37" s="9">
        <v>104</v>
      </c>
      <c r="S37" s="11">
        <v>12920</v>
      </c>
      <c r="T37" s="14">
        <v>3040</v>
      </c>
      <c r="U37" s="17">
        <v>9880</v>
      </c>
    </row>
    <row r="38" spans="1:21" ht="15" customHeight="1" x14ac:dyDescent="0.15">
      <c r="A38" s="6">
        <v>26</v>
      </c>
      <c r="B38" s="5">
        <v>1059</v>
      </c>
      <c r="C38" s="9">
        <v>504</v>
      </c>
      <c r="D38" s="9">
        <v>555</v>
      </c>
      <c r="E38" s="11">
        <v>27534</v>
      </c>
      <c r="F38" s="14">
        <v>13104</v>
      </c>
      <c r="G38" s="17">
        <v>14430</v>
      </c>
      <c r="H38" s="6">
        <v>61</v>
      </c>
      <c r="I38" s="5">
        <v>1199</v>
      </c>
      <c r="J38" s="9">
        <v>622</v>
      </c>
      <c r="K38" s="9">
        <v>577</v>
      </c>
      <c r="L38" s="11">
        <v>73139</v>
      </c>
      <c r="M38" s="14">
        <v>37942</v>
      </c>
      <c r="N38" s="17">
        <v>35197</v>
      </c>
      <c r="O38" s="6">
        <v>96</v>
      </c>
      <c r="P38" s="5">
        <v>77</v>
      </c>
      <c r="Q38" s="9">
        <v>13</v>
      </c>
      <c r="R38" s="9">
        <v>64</v>
      </c>
      <c r="S38" s="11">
        <v>7392</v>
      </c>
      <c r="T38" s="14">
        <v>1248</v>
      </c>
      <c r="U38" s="17">
        <v>6144</v>
      </c>
    </row>
    <row r="39" spans="1:21" ht="15" customHeight="1" x14ac:dyDescent="0.15">
      <c r="A39" s="6">
        <v>27</v>
      </c>
      <c r="B39" s="5">
        <v>1064</v>
      </c>
      <c r="C39" s="9">
        <v>528</v>
      </c>
      <c r="D39" s="9">
        <v>536</v>
      </c>
      <c r="E39" s="11">
        <v>28728</v>
      </c>
      <c r="F39" s="14">
        <v>14256</v>
      </c>
      <c r="G39" s="17">
        <v>14472</v>
      </c>
      <c r="H39" s="6">
        <v>62</v>
      </c>
      <c r="I39" s="5">
        <v>1084</v>
      </c>
      <c r="J39" s="9">
        <v>608</v>
      </c>
      <c r="K39" s="9">
        <v>476</v>
      </c>
      <c r="L39" s="11">
        <v>67208</v>
      </c>
      <c r="M39" s="14">
        <v>37696</v>
      </c>
      <c r="N39" s="17">
        <v>29512</v>
      </c>
      <c r="O39" s="6">
        <v>97</v>
      </c>
      <c r="P39" s="5">
        <v>88</v>
      </c>
      <c r="Q39" s="9">
        <v>17</v>
      </c>
      <c r="R39" s="9">
        <v>71</v>
      </c>
      <c r="S39" s="11">
        <v>8536</v>
      </c>
      <c r="T39" s="14">
        <v>1649</v>
      </c>
      <c r="U39" s="17">
        <v>6887</v>
      </c>
    </row>
    <row r="40" spans="1:21" ht="15" customHeight="1" x14ac:dyDescent="0.15">
      <c r="A40" s="6">
        <v>28</v>
      </c>
      <c r="B40" s="5">
        <v>1084</v>
      </c>
      <c r="C40" s="9">
        <v>553</v>
      </c>
      <c r="D40" s="9">
        <v>531</v>
      </c>
      <c r="E40" s="11">
        <v>30352</v>
      </c>
      <c r="F40" s="14">
        <v>15484</v>
      </c>
      <c r="G40" s="17">
        <v>14868</v>
      </c>
      <c r="H40" s="6">
        <v>63</v>
      </c>
      <c r="I40" s="5">
        <v>991</v>
      </c>
      <c r="J40" s="9">
        <v>480</v>
      </c>
      <c r="K40" s="9">
        <v>511</v>
      </c>
      <c r="L40" s="11">
        <v>62433</v>
      </c>
      <c r="M40" s="14">
        <v>30240</v>
      </c>
      <c r="N40" s="17">
        <v>32193</v>
      </c>
      <c r="O40" s="6">
        <v>98</v>
      </c>
      <c r="P40" s="5">
        <v>53</v>
      </c>
      <c r="Q40" s="9">
        <v>10</v>
      </c>
      <c r="R40" s="9">
        <v>43</v>
      </c>
      <c r="S40" s="11">
        <v>5194</v>
      </c>
      <c r="T40" s="14">
        <v>980</v>
      </c>
      <c r="U40" s="17">
        <v>4214</v>
      </c>
    </row>
    <row r="41" spans="1:21" ht="15" customHeight="1" x14ac:dyDescent="0.15">
      <c r="A41" s="6">
        <v>29</v>
      </c>
      <c r="B41" s="5">
        <v>1058</v>
      </c>
      <c r="C41" s="9">
        <v>497</v>
      </c>
      <c r="D41" s="9">
        <v>561</v>
      </c>
      <c r="E41" s="11">
        <v>30682</v>
      </c>
      <c r="F41" s="14">
        <v>14413</v>
      </c>
      <c r="G41" s="17">
        <v>16269</v>
      </c>
      <c r="H41" s="6">
        <v>64</v>
      </c>
      <c r="I41" s="5">
        <v>897</v>
      </c>
      <c r="J41" s="9">
        <v>455</v>
      </c>
      <c r="K41" s="9">
        <v>442</v>
      </c>
      <c r="L41" s="11">
        <v>57408</v>
      </c>
      <c r="M41" s="14">
        <v>29120</v>
      </c>
      <c r="N41" s="17">
        <v>28288</v>
      </c>
      <c r="O41" s="6">
        <v>99</v>
      </c>
      <c r="P41" s="5">
        <v>34</v>
      </c>
      <c r="Q41" s="9">
        <v>4</v>
      </c>
      <c r="R41" s="9">
        <v>30</v>
      </c>
      <c r="S41" s="11">
        <v>3366</v>
      </c>
      <c r="T41" s="14">
        <v>396</v>
      </c>
      <c r="U41" s="17">
        <v>2970</v>
      </c>
    </row>
    <row r="42" spans="1:21" ht="15" customHeight="1" x14ac:dyDescent="0.15">
      <c r="A42" s="5" t="s">
        <v>27</v>
      </c>
      <c r="B42" s="5">
        <v>5101</v>
      </c>
      <c r="C42" s="5">
        <v>2457</v>
      </c>
      <c r="D42" s="5">
        <v>2644</v>
      </c>
      <c r="E42" s="11">
        <v>163066</v>
      </c>
      <c r="F42" s="13">
        <v>78582</v>
      </c>
      <c r="G42" s="16">
        <v>84484</v>
      </c>
      <c r="H42" s="5" t="s">
        <v>7</v>
      </c>
      <c r="I42" s="5">
        <v>4186</v>
      </c>
      <c r="J42" s="5">
        <v>2070</v>
      </c>
      <c r="K42" s="5">
        <v>2116</v>
      </c>
      <c r="L42" s="11">
        <v>280037</v>
      </c>
      <c r="M42" s="13">
        <v>138471</v>
      </c>
      <c r="N42" s="16">
        <v>141566</v>
      </c>
      <c r="O42" s="5" t="s">
        <v>12</v>
      </c>
      <c r="P42" s="5">
        <v>55</v>
      </c>
      <c r="Q42" s="5">
        <v>13</v>
      </c>
      <c r="R42" s="5">
        <v>42</v>
      </c>
      <c r="S42" s="11">
        <v>4837</v>
      </c>
      <c r="T42" s="13">
        <v>1110</v>
      </c>
      <c r="U42" s="16">
        <v>3727</v>
      </c>
    </row>
    <row r="43" spans="1:21" ht="15" customHeight="1" x14ac:dyDescent="0.15">
      <c r="A43" s="6">
        <v>30</v>
      </c>
      <c r="B43" s="5">
        <v>1059</v>
      </c>
      <c r="C43" s="9">
        <v>501</v>
      </c>
      <c r="D43" s="9">
        <v>558</v>
      </c>
      <c r="E43" s="11">
        <v>31770</v>
      </c>
      <c r="F43" s="14">
        <v>15030</v>
      </c>
      <c r="G43" s="17">
        <v>16740</v>
      </c>
      <c r="H43" s="6">
        <v>65</v>
      </c>
      <c r="I43" s="5">
        <v>935</v>
      </c>
      <c r="J43" s="9">
        <v>461</v>
      </c>
      <c r="K43" s="9">
        <v>474</v>
      </c>
      <c r="L43" s="11">
        <v>60775</v>
      </c>
      <c r="M43" s="14">
        <v>29965</v>
      </c>
      <c r="N43" s="17">
        <v>30810</v>
      </c>
      <c r="O43" s="6">
        <v>100</v>
      </c>
      <c r="P43" s="5">
        <v>20</v>
      </c>
      <c r="Q43" s="9">
        <v>4</v>
      </c>
      <c r="R43" s="9">
        <v>16</v>
      </c>
      <c r="S43" s="11">
        <v>2000</v>
      </c>
      <c r="T43" s="14">
        <v>400</v>
      </c>
      <c r="U43" s="17">
        <v>1600</v>
      </c>
    </row>
    <row r="44" spans="1:21" ht="15" customHeight="1" x14ac:dyDescent="0.15">
      <c r="A44" s="6">
        <v>31</v>
      </c>
      <c r="B44" s="5">
        <v>1037</v>
      </c>
      <c r="C44" s="9">
        <v>494</v>
      </c>
      <c r="D44" s="9">
        <v>543</v>
      </c>
      <c r="E44" s="11">
        <v>32147</v>
      </c>
      <c r="F44" s="14">
        <v>15314</v>
      </c>
      <c r="G44" s="17">
        <v>16833</v>
      </c>
      <c r="H44" s="6">
        <v>66</v>
      </c>
      <c r="I44" s="5">
        <v>869</v>
      </c>
      <c r="J44" s="9">
        <v>435</v>
      </c>
      <c r="K44" s="9">
        <v>434</v>
      </c>
      <c r="L44" s="11">
        <v>57354</v>
      </c>
      <c r="M44" s="14">
        <v>28710</v>
      </c>
      <c r="N44" s="17">
        <v>28644</v>
      </c>
      <c r="O44" s="6">
        <v>101</v>
      </c>
      <c r="P44" s="5">
        <v>19</v>
      </c>
      <c r="Q44" s="9">
        <v>4</v>
      </c>
      <c r="R44" s="9">
        <v>15</v>
      </c>
      <c r="S44" s="11">
        <v>1919</v>
      </c>
      <c r="T44" s="14">
        <v>404</v>
      </c>
      <c r="U44" s="17">
        <v>1515</v>
      </c>
    </row>
    <row r="45" spans="1:21" ht="15" customHeight="1" x14ac:dyDescent="0.15">
      <c r="A45" s="6">
        <v>32</v>
      </c>
      <c r="B45" s="5">
        <v>1014</v>
      </c>
      <c r="C45" s="9">
        <v>485</v>
      </c>
      <c r="D45" s="9">
        <v>529</v>
      </c>
      <c r="E45" s="11">
        <v>32448</v>
      </c>
      <c r="F45" s="14">
        <v>15520</v>
      </c>
      <c r="G45" s="17">
        <v>16928</v>
      </c>
      <c r="H45" s="6">
        <v>67</v>
      </c>
      <c r="I45" s="5">
        <v>831</v>
      </c>
      <c r="J45" s="9">
        <v>409</v>
      </c>
      <c r="K45" s="9">
        <v>422</v>
      </c>
      <c r="L45" s="11">
        <v>55677</v>
      </c>
      <c r="M45" s="14">
        <v>27403</v>
      </c>
      <c r="N45" s="17">
        <v>28274</v>
      </c>
      <c r="O45" s="6">
        <v>102</v>
      </c>
      <c r="P45" s="5">
        <v>9</v>
      </c>
      <c r="Q45" s="9">
        <v>3</v>
      </c>
      <c r="R45" s="9">
        <v>6</v>
      </c>
      <c r="S45" s="11">
        <v>918</v>
      </c>
      <c r="T45" s="14">
        <v>306</v>
      </c>
      <c r="U45" s="17">
        <v>612</v>
      </c>
    </row>
    <row r="46" spans="1:21" ht="15" customHeight="1" x14ac:dyDescent="0.15">
      <c r="A46" s="6">
        <v>33</v>
      </c>
      <c r="B46" s="5">
        <v>993</v>
      </c>
      <c r="C46" s="9">
        <v>500</v>
      </c>
      <c r="D46" s="9">
        <v>493</v>
      </c>
      <c r="E46" s="11">
        <v>32769</v>
      </c>
      <c r="F46" s="14">
        <v>16500</v>
      </c>
      <c r="G46" s="17">
        <v>16269</v>
      </c>
      <c r="H46" s="6">
        <v>68</v>
      </c>
      <c r="I46" s="5">
        <v>788</v>
      </c>
      <c r="J46" s="9">
        <v>392</v>
      </c>
      <c r="K46" s="9">
        <v>396</v>
      </c>
      <c r="L46" s="11">
        <v>53584</v>
      </c>
      <c r="M46" s="14">
        <v>26656</v>
      </c>
      <c r="N46" s="17">
        <v>26928</v>
      </c>
      <c r="O46" s="4" t="s">
        <v>8</v>
      </c>
      <c r="P46" s="5">
        <v>7</v>
      </c>
      <c r="Q46" s="9">
        <v>2</v>
      </c>
      <c r="R46" s="9">
        <v>5</v>
      </c>
      <c r="S46" s="11">
        <v>0</v>
      </c>
      <c r="T46" s="14">
        <v>0</v>
      </c>
      <c r="U46" s="17">
        <v>0</v>
      </c>
    </row>
    <row r="47" spans="1:21" ht="15" customHeight="1" x14ac:dyDescent="0.15">
      <c r="A47" s="6">
        <v>34</v>
      </c>
      <c r="B47" s="5">
        <v>998</v>
      </c>
      <c r="C47" s="9">
        <v>477</v>
      </c>
      <c r="D47" s="9">
        <v>521</v>
      </c>
      <c r="E47" s="11">
        <v>33932</v>
      </c>
      <c r="F47" s="14">
        <v>16218</v>
      </c>
      <c r="G47" s="17">
        <v>17714</v>
      </c>
      <c r="H47" s="6">
        <v>69</v>
      </c>
      <c r="I47" s="5">
        <v>763</v>
      </c>
      <c r="J47" s="9">
        <v>373</v>
      </c>
      <c r="K47" s="9">
        <v>390</v>
      </c>
      <c r="L47" s="11">
        <v>52647</v>
      </c>
      <c r="M47" s="14">
        <v>25737</v>
      </c>
      <c r="N47" s="17">
        <v>26910</v>
      </c>
      <c r="O47" s="4" t="s">
        <v>29</v>
      </c>
      <c r="P47" s="5">
        <v>0</v>
      </c>
      <c r="Q47" s="9">
        <v>0</v>
      </c>
      <c r="R47" s="9">
        <v>0</v>
      </c>
      <c r="S47" s="11">
        <v>0</v>
      </c>
      <c r="T47" s="14">
        <v>0</v>
      </c>
      <c r="U47" s="17">
        <v>0</v>
      </c>
    </row>
    <row r="49" spans="1:7" x14ac:dyDescent="0.15">
      <c r="A49" s="2" t="s">
        <v>49</v>
      </c>
      <c r="B49" s="7">
        <f>E5/(B5-P47)</f>
        <v>46.252228911999026</v>
      </c>
      <c r="C49" s="7">
        <f>AVERAGE((F5/(C5-Q47)))</f>
        <v>44.940663921253517</v>
      </c>
      <c r="D49" s="7">
        <f>AVERAGE(G5/(D5-R47))</f>
        <v>47.484371682668488</v>
      </c>
      <c r="E49" s="7"/>
      <c r="F49" s="7"/>
      <c r="G49" s="7"/>
    </row>
    <row r="50" spans="1:7" x14ac:dyDescent="0.15">
      <c r="B50" s="8" t="s">
        <v>28</v>
      </c>
      <c r="C50" s="8" t="s">
        <v>20</v>
      </c>
      <c r="D50" s="8" t="s">
        <v>23</v>
      </c>
      <c r="E50" s="8"/>
      <c r="F50" s="8"/>
      <c r="G50" s="8"/>
    </row>
  </sheetData>
  <mergeCells count="3">
    <mergeCell ref="A1:R1"/>
    <mergeCell ref="O3:Q3"/>
    <mergeCell ref="H5:R5"/>
  </mergeCells>
  <phoneticPr fontId="7" type="Hiragana"/>
  <pageMargins left="0.78740157480314954" right="0.78740157480314954" top="0.98425196850393704" bottom="0.98425196850393704" header="0.51181102362204722" footer="0.51181102362204722"/>
  <pageSetup paperSize="9" scale="98" orientation="portrait" r:id="rId1"/>
  <colBreaks count="1" manualBreakCount="1">
    <brk id="22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前月</vt:lpstr>
      <vt:lpstr>当月</vt:lpstr>
      <vt:lpstr>前月!Print_Area</vt:lpstr>
      <vt:lpstr>当月!Print_Area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2026-07-02T03:19:39Z</cp:lastPrinted>
  <dcterms:created xsi:type="dcterms:W3CDTF">2025-12-01T03:43:07Z</dcterms:created>
  <dcterms:modified xsi:type="dcterms:W3CDTF">2026-07-09T01:59:02Z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2026-06-01T02:58:23Z</vt:filetime>
  </property>
</Properties>
</file>