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800" windowHeight="4920" activeTab="1"/>
  </bookViews>
  <sheets>
    <sheet name="前月" sheetId="3" r:id="rId1"/>
    <sheet name="当月" sheetId="1" r:id="rId2"/>
  </sheets>
  <externalReferences>
    <externalReference r:id="rId3"/>
  </externalReferences>
  <definedNames>
    <definedName name="_xlnm.Print_Area" localSheetId="1">当月!$A$1:$V$48</definedName>
    <definedName name="_xlnm.Print_Area" localSheetId="0">前月!$A$1:$V$48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<sst xmlns="http://schemas.openxmlformats.org/spreadsheetml/2006/main" xmlns:r="http://schemas.openxmlformats.org/officeDocument/2006/relationships" count="81" uniqueCount="81">
  <si>
    <t xml:space="preserve"> 45- 49</t>
    <phoneticPr fontId="7"/>
  </si>
  <si>
    <t>65-</t>
  </si>
  <si>
    <t xml:space="preserve"> 40- 44</t>
  </si>
  <si>
    <t xml:space="preserve"> 15- 19</t>
    <phoneticPr fontId="7"/>
  </si>
  <si>
    <t xml:space="preserve"> 65- 69</t>
  </si>
  <si>
    <t>総数</t>
    <rPh sb="0" eb="2">
      <t>ソウスウ</t>
    </rPh>
    <phoneticPr fontId="7"/>
  </si>
  <si>
    <t>ｿﾚｲｼﾞｮｳ</t>
  </si>
  <si>
    <t>男</t>
  </si>
  <si>
    <t xml:space="preserve"> 35- 39</t>
  </si>
  <si>
    <t xml:space="preserve"> 100-</t>
  </si>
  <si>
    <t>Per/All</t>
  </si>
  <si>
    <t xml:space="preserve"> 50- 54</t>
  </si>
  <si>
    <t xml:space="preserve"> 10- 14</t>
  </si>
  <si>
    <t xml:space="preserve"> 5- 9</t>
  </si>
  <si>
    <t>15-64</t>
  </si>
  <si>
    <t>年齢　</t>
  </si>
  <si>
    <t>人数</t>
    <rPh sb="0" eb="2">
      <t>ニンズウ</t>
    </rPh>
    <phoneticPr fontId="2"/>
  </si>
  <si>
    <t>人数</t>
    <rPh sb="0" eb="2">
      <t>ニンズウ</t>
    </rPh>
    <phoneticPr fontId="7"/>
  </si>
  <si>
    <t>Men</t>
    <phoneticPr fontId="7"/>
  </si>
  <si>
    <t>Women</t>
  </si>
  <si>
    <t xml:space="preserve"> 55- 59</t>
  </si>
  <si>
    <t>0-14</t>
  </si>
  <si>
    <t xml:space="preserve"> 80- 84</t>
  </si>
  <si>
    <t>総数</t>
  </si>
  <si>
    <t xml:space="preserve"> 30- 34</t>
  </si>
  <si>
    <t>総数　</t>
    <rPh sb="0" eb="2">
      <t>ソウスウ</t>
    </rPh>
    <phoneticPr fontId="7"/>
  </si>
  <si>
    <t>Total</t>
  </si>
  <si>
    <t>ﾌｼｮｳ</t>
  </si>
  <si>
    <t>Women</t>
    <phoneticPr fontId="7"/>
  </si>
  <si>
    <t xml:space="preserve"> 25- 29</t>
  </si>
  <si>
    <t>Old.Av.</t>
    <phoneticPr fontId="7"/>
  </si>
  <si>
    <t xml:space="preserve"> 15- 19</t>
  </si>
  <si>
    <t>総数　</t>
  </si>
  <si>
    <t>現在</t>
  </si>
  <si>
    <t xml:space="preserve"> 30- 34</t>
    <phoneticPr fontId="7"/>
  </si>
  <si>
    <t xml:space="preserve"> 95- 99</t>
  </si>
  <si>
    <t xml:space="preserve"> 85- 89</t>
  </si>
  <si>
    <t>0- 4</t>
  </si>
  <si>
    <t xml:space="preserve"> 70- 74</t>
  </si>
  <si>
    <t>年齢　</t>
    <rPh sb="0" eb="2">
      <t>ネンレイ</t>
    </rPh>
    <phoneticPr fontId="7"/>
  </si>
  <si>
    <t xml:space="preserve"> 25- 29</t>
    <phoneticPr fontId="7"/>
  </si>
  <si>
    <t>Old.Av.</t>
  </si>
  <si>
    <t>男</t>
    <rPh sb="0" eb="1">
      <t>オトコ</t>
    </rPh>
    <phoneticPr fontId="7"/>
  </si>
  <si>
    <t xml:space="preserve"> 20- 24</t>
  </si>
  <si>
    <t xml:space="preserve"> 35- 39</t>
    <phoneticPr fontId="7"/>
  </si>
  <si>
    <t>Men</t>
  </si>
  <si>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2"/>
  </si>
  <si>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7"/>
  </si>
  <si>
    <t xml:space="preserve"> 75- 79</t>
  </si>
  <si>
    <t xml:space="preserve"> 45- 49</t>
  </si>
  <si>
    <t xml:space="preserve"> 60- 64</t>
  </si>
  <si>
    <t xml:space="preserve"> 90- 94</t>
  </si>
  <si>
    <t>年齢</t>
    <rPh sb="0" eb="2">
      <t>ネンレイ</t>
    </rPh>
    <phoneticPr fontId="2"/>
  </si>
  <si>
    <t>年齢</t>
    <rPh sb="0" eb="2">
      <t>ネンレイ</t>
    </rPh>
    <phoneticPr fontId="7"/>
  </si>
  <si>
    <t>年齢</t>
  </si>
  <si>
    <t>女</t>
  </si>
  <si>
    <t>0- 4</t>
    <phoneticPr fontId="7"/>
  </si>
  <si>
    <t xml:space="preserve"> 5- 9</t>
    <phoneticPr fontId="7"/>
  </si>
  <si>
    <t xml:space="preserve"> 40- 44</t>
    <phoneticPr fontId="7"/>
  </si>
  <si>
    <t xml:space="preserve"> 10- 14</t>
    <phoneticPr fontId="7"/>
  </si>
  <si>
    <t xml:space="preserve"> 20- 24</t>
    <phoneticPr fontId="7"/>
  </si>
  <si>
    <t>Total</t>
    <phoneticPr fontId="7"/>
  </si>
  <si>
    <t>女</t>
    <rPh sb="0" eb="1">
      <t>オンナ</t>
    </rPh>
    <phoneticPr fontId="7"/>
  </si>
  <si>
    <t xml:space="preserve"> 50- 54</t>
    <phoneticPr fontId="7"/>
  </si>
  <si>
    <t xml:space="preserve"> 55- 59</t>
    <phoneticPr fontId="7"/>
  </si>
  <si>
    <t>65-</t>
    <phoneticPr fontId="7"/>
  </si>
  <si>
    <t xml:space="preserve"> 60- 64</t>
    <phoneticPr fontId="7"/>
  </si>
  <si>
    <t xml:space="preserve"> 65- 69</t>
    <phoneticPr fontId="7"/>
  </si>
  <si>
    <t xml:space="preserve"> 70- 74</t>
    <phoneticPr fontId="7"/>
  </si>
  <si>
    <t xml:space="preserve"> 75- 79</t>
    <phoneticPr fontId="7"/>
  </si>
  <si>
    <t xml:space="preserve"> 80- 84</t>
    <phoneticPr fontId="7"/>
  </si>
  <si>
    <t xml:space="preserve"> 85- 89</t>
    <phoneticPr fontId="7"/>
  </si>
  <si>
    <t xml:space="preserve"> 90- 94</t>
    <phoneticPr fontId="7"/>
  </si>
  <si>
    <t xml:space="preserve"> 95- 99</t>
    <phoneticPr fontId="7"/>
  </si>
  <si>
    <t xml:space="preserve"> 100-</t>
    <phoneticPr fontId="7"/>
  </si>
  <si>
    <t>ｿﾚｲｼﾞｮｳ</t>
    <phoneticPr fontId="7"/>
  </si>
  <si>
    <t>ﾌｼｮｳ</t>
    <phoneticPr fontId="7"/>
  </si>
  <si>
    <t>現在</t>
    <rPh sb="0" eb="2">
      <t>ゲンザイ</t>
    </rPh>
    <phoneticPr fontId="7"/>
  </si>
  <si>
    <t>0-14</t>
    <phoneticPr fontId="7"/>
  </si>
  <si>
    <t>15-64</t>
    <phoneticPr fontId="7"/>
  </si>
  <si>
    <t>Per/All</t>
    <phoneticPr fontId="7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</si>
</sst>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.000_ "/>
    <numFmt numFmtId="177" formatCode="0.000%"/>
  </numFmts>
  <fonts count="8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1" applyNumberFormat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58" fontId="1" fillId="5" borderId="2" xfId="1" applyNumberForma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5" fillId="0" borderId="0" xfId="1" applyFont="1" applyAlignment="1">
      <alignment horizontal="center" vertical="center"/>
    </xf>
    <xf numFmtId="28" fontId="1" fillId="5" borderId="2" xfId="1" applyNumberFormat="1" applyFill="1" applyBorder="1" applyAlignment="1" applyProtection="1">
      <alignment horizontal="right" vertical="center"/>
      <protection locked="0"/>
    </xf>
  </cellXfs>
  <cellStyles count="2">
    <cellStyle name="標準" xfId="0" builtinId="0"/>
    <cellStyle name="標準 2" xfId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externalLink" Target="externalLinks/externalLink1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\&#24066;&#27665;&#37096;\&#24066;&#27665;&#35506;\&#20303;&#27665;&#35352;&#37682;&#20418;\&#65301;_&#26376;&#22577;&#12539;&#24180;&#22577;&#38306;&#20418;\&#26376;&#22577;\ACROCITY&#26376;&#22577;&#12539;&#32113;&#35336;&#36039;&#26009;&#65288;R6.5.1&#22577;&#21578;&#20998;&#65374;&#65289;\R8.4&#26411;&#29694;&#22312;&#65288;5&#26376;&#22577;&#21578;&#20998;&#65289;\02_&#24180;&#40802;&#21029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201201_日本人"/>
      <sheetName val="20201201_外国人"/>
      <sheetName val="20201201_日本人＋外国人"/>
      <sheetName val="20210101_日本人"/>
      <sheetName val="20210101_外国人"/>
      <sheetName val="20210101_日本人＋外国人"/>
      <sheetName val="20210201_日本人"/>
      <sheetName val="20210201_外国人"/>
      <sheetName val="20210201_日本人＋外国人"/>
      <sheetName val="20210301_日本人"/>
      <sheetName val="20210301_外国人"/>
      <sheetName val="20210301_日本人＋外国人"/>
      <sheetName val="20210401_日本人"/>
      <sheetName val="20210401_外国人"/>
      <sheetName val="20210401_日本人＋外国人"/>
      <sheetName val="20210501_日本人"/>
      <sheetName val="20210501_外国人"/>
      <sheetName val="20210501_日本人＋外国人"/>
      <sheetName val="20210601_日本人"/>
      <sheetName val="20210601_外国人"/>
      <sheetName val="20210601_日本人＋外国人"/>
      <sheetName val="20210701_日本人"/>
      <sheetName val="20210701_外国人"/>
      <sheetName val="20210701_日本人＋外国人"/>
      <sheetName val="20210801_日本人"/>
      <sheetName val="20210801_外国人"/>
      <sheetName val="20210801_日本人＋外国人"/>
      <sheetName val="20210901_日本人"/>
      <sheetName val="20210901_外国人"/>
      <sheetName val="20210901_日本人＋外国人"/>
      <sheetName val="20211001_日本人"/>
      <sheetName val="20211001_外国人"/>
      <sheetName val="20211001_日本人＋外国人"/>
      <sheetName val="20211101_日本人"/>
      <sheetName val="20211101_外国人"/>
      <sheetName val="20211101_日本人＋外国人"/>
      <sheetName val="20211201_日本人"/>
      <sheetName val="20211201_外国人"/>
      <sheetName val="20211201_日本人＋外国人"/>
      <sheetName val="20220101_日本人"/>
      <sheetName val="20220101_外国人"/>
      <sheetName val="20220101_日本人＋外国人"/>
      <sheetName val="20220201_日本人"/>
      <sheetName val="20220201_外国人"/>
      <sheetName val="20220201_日本人＋外国人"/>
      <sheetName val="20220301_日本人"/>
      <sheetName val="20220301_外国人"/>
      <sheetName val="20220301_日本人＋外国人"/>
      <sheetName val="20220401_日本人"/>
      <sheetName val="20220401_外国人"/>
      <sheetName val="20220401_日本人＋外国人"/>
      <sheetName val="20220501_日本人"/>
      <sheetName val="20220501_外国人"/>
      <sheetName val="20220501_日本人＋外国人"/>
      <sheetName val="20220601_日本人"/>
      <sheetName val="20220601_外国人"/>
      <sheetName val="20220601_日本人＋外国人"/>
      <sheetName val="20220701_日本人"/>
      <sheetName val="20220701_外国人"/>
      <sheetName val="20220701_日本人＋外国人"/>
      <sheetName val="20220801_日本人"/>
      <sheetName val="20220801_外国人"/>
      <sheetName val="20220801_日本人＋外国人"/>
      <sheetName val="20220901_日本人"/>
      <sheetName val="20220901_外国人"/>
      <sheetName val="20220901_日本人＋外国人"/>
      <sheetName val="20221001_日本人"/>
      <sheetName val="20221001_外国人"/>
      <sheetName val="20221001_日本人＋外国人"/>
      <sheetName val="20221101_日本人"/>
      <sheetName val="20221101_外国人"/>
      <sheetName val="20221101_日本人＋外国人"/>
      <sheetName val="20221201_日本人"/>
      <sheetName val="20221201_外国人"/>
      <sheetName val="20221201_日本人＋外国人"/>
      <sheetName val="20230101_日本人"/>
      <sheetName val="20230101_外国人"/>
      <sheetName val="20230101_日本人＋外国人"/>
      <sheetName val="20230201_日本人"/>
      <sheetName val="20230201_外国人"/>
      <sheetName val="20230201_日本人＋外国人"/>
      <sheetName val="20230301_日本人"/>
      <sheetName val="20230301_外国人"/>
      <sheetName val="20230301_日本人＋外国人"/>
      <sheetName val="20230401_日本人"/>
      <sheetName val="20230401_外国人"/>
      <sheetName val="20230401_日本人＋外国人"/>
      <sheetName val="20230501_日本人"/>
      <sheetName val="20230501_外国人"/>
      <sheetName val="20230501_日本人＋外国人"/>
      <sheetName val="20230601_日本人"/>
      <sheetName val="20230601_外国人"/>
      <sheetName val="20230601_日本人＋外国人"/>
      <sheetName val="20230701_日本人"/>
      <sheetName val="20230701_外国人"/>
      <sheetName val="20230701_日本人＋外国人"/>
      <sheetName val="20230801_日本人"/>
      <sheetName val="20230801_外国人"/>
      <sheetName val="20230801_日本人＋外国人"/>
      <sheetName val="20230901_日本人"/>
      <sheetName val="20230901_外国人"/>
      <sheetName val="20230901_日本人＋外国人"/>
      <sheetName val="20231001_日本人"/>
      <sheetName val="20231001_外国人"/>
      <sheetName val="20231001_日本人＋外国人"/>
      <sheetName val="20231101_日本人"/>
      <sheetName val="20231101_外国人"/>
      <sheetName val="20231101_日本人＋外国人"/>
      <sheetName val="20231201_日本人"/>
      <sheetName val="20231201_外国人"/>
      <sheetName val="20231201_日本人＋外国人"/>
      <sheetName val="20240101_日本人"/>
      <sheetName val="20240101_外国人"/>
      <sheetName val="20240101_日本人＋外国人"/>
      <sheetName val="20240201_日本人"/>
      <sheetName val="20240201_外国人"/>
      <sheetName val="20240201_日本人＋外国人"/>
      <sheetName val="20240301_日本人"/>
      <sheetName val="20240301_外国人"/>
      <sheetName val="20240301_日本人＋外国人"/>
      <sheetName val="20240401_日本人"/>
      <sheetName val="20240401_外国人"/>
      <sheetName val="20240401_日本人＋外国人"/>
      <sheetName val="20240501_日本人"/>
      <sheetName val="20240501_外国人"/>
      <sheetName val="20240501_日本人＋外国人"/>
      <sheetName val="20240601_日本人"/>
      <sheetName val="20240601_外国人"/>
      <sheetName val="20240601_日本人＋外国人"/>
      <sheetName val="20240701_日本人"/>
      <sheetName val="20240701_外国人"/>
      <sheetName val="20240701_日本人＋外国人"/>
      <sheetName val="20240801_日本人"/>
      <sheetName val="20240801_外国人"/>
      <sheetName val="20240801_日本人＋外国人"/>
      <sheetName val="20240901_日本人"/>
      <sheetName val="20240901_外国人"/>
      <sheetName val="20240901_日本人＋外国人"/>
      <sheetName val="20241001_日本人"/>
      <sheetName val="20241001_外国人"/>
      <sheetName val="20241001_日本人＋外国人"/>
      <sheetName val="20241101_日本人"/>
      <sheetName val="20241101_外国人"/>
      <sheetName val="20241101_日本人＋外国人"/>
      <sheetName val="20241201_日本人"/>
      <sheetName val="20241201_外国人"/>
      <sheetName val="20241201_日本人＋外国人"/>
      <sheetName val="20250101_日本人"/>
      <sheetName val="20250101_外国人"/>
      <sheetName val="20250101_日本人＋外国人"/>
      <sheetName val="20250201_日本人"/>
      <sheetName val="20250201_外国人"/>
      <sheetName val="20250201_日本人＋外国人"/>
      <sheetName val="20250301_日本人"/>
      <sheetName val="20250301_外国人"/>
      <sheetName val="20250301_日本人＋外国人"/>
      <sheetName val="20250401_日本人"/>
      <sheetName val="20250401_外国人"/>
      <sheetName val="20250401_日本人＋外国人"/>
      <sheetName val="20250501_日本人"/>
      <sheetName val="20250501_外国人"/>
      <sheetName val="20250501_日本人＋外国人"/>
      <sheetName val="20250601_日本人"/>
      <sheetName val="20250601_外国人"/>
      <sheetName val="20250601_日本人＋外国人"/>
      <sheetName val="20250701_日本人"/>
      <sheetName val="20250701_外国人"/>
      <sheetName val="20250701_日本人＋外国人"/>
      <sheetName val="20250801_日本人"/>
      <sheetName val="20250801_外国人"/>
      <sheetName val="20250801_日本人＋外国人"/>
      <sheetName val="20250901_日本人"/>
      <sheetName val="20250901_外国人"/>
      <sheetName val="20250901_日本人＋外国人"/>
      <sheetName val="20251001_日本人"/>
      <sheetName val="20251001_外国人"/>
      <sheetName val="20251001_日本人＋外国人"/>
      <sheetName val="20251101_日本人"/>
      <sheetName val="20251101_外国人"/>
      <sheetName val="20251101_日本人＋外国人"/>
      <sheetName val="20251201_日本人"/>
      <sheetName val="20251201_外国人"/>
      <sheetName val="20251201_日本人＋外国人"/>
      <sheetName val="20260101_日本人"/>
      <sheetName val="20260101_外国人"/>
      <sheetName val="20260101_日本人＋外国人"/>
      <sheetName val="20260201_日本人"/>
      <sheetName val="20260201_外国人"/>
      <sheetName val="20260201_日本人＋外国人"/>
      <sheetName val="20260301_日本人"/>
      <sheetName val="20260301_外国人"/>
      <sheetName val="20260301_日本人＋外国人"/>
      <sheetName val="20260401_日本人"/>
      <sheetName val="20260401_外国人"/>
      <sheetName val="20260401_日本人＋外国人"/>
      <sheetName val="20260501_日本人"/>
      <sheetName val="20260501_外国人"/>
      <sheetName val="20260501_日本人＋外国人"/>
    </sheetNames>
    <sheetDataSet>
      <sheetData sheetId="0"/>
      <sheetData sheetId="1"/>
      <sheetData sheetId="2"/>
      <sheetData sheetId="3">
        <row r="2">
          <cell r="A2">
            <v>46143</v>
          </cell>
        </row>
      </sheetData>
      <sheetData sheetId="4"/>
      <sheetData sheetId="5">
        <row r="7">
          <cell r="C7">
            <v>273</v>
          </cell>
          <cell r="D7">
            <v>256</v>
          </cell>
          <cell r="J7">
            <v>394</v>
          </cell>
          <cell r="K7">
            <v>468</v>
          </cell>
          <cell r="Q7">
            <v>359</v>
          </cell>
          <cell r="R7">
            <v>368</v>
          </cell>
        </row>
        <row r="8">
          <cell r="C8">
            <v>252</v>
          </cell>
          <cell r="D8">
            <v>228</v>
          </cell>
          <cell r="J8">
            <v>436</v>
          </cell>
          <cell r="K8">
            <v>469</v>
          </cell>
          <cell r="Q8">
            <v>358</v>
          </cell>
          <cell r="R8">
            <v>381</v>
          </cell>
        </row>
        <row r="9">
          <cell r="C9">
            <v>250</v>
          </cell>
          <cell r="D9">
            <v>242</v>
          </cell>
          <cell r="J9">
            <v>472</v>
          </cell>
          <cell r="K9">
            <v>493</v>
          </cell>
          <cell r="Q9">
            <v>330</v>
          </cell>
          <cell r="R9">
            <v>369</v>
          </cell>
        </row>
        <row r="10">
          <cell r="C10">
            <v>264</v>
          </cell>
          <cell r="D10">
            <v>285</v>
          </cell>
          <cell r="J10">
            <v>461</v>
          </cell>
          <cell r="K10">
            <v>486</v>
          </cell>
          <cell r="Q10">
            <v>347</v>
          </cell>
          <cell r="R10">
            <v>377</v>
          </cell>
        </row>
        <row r="11">
          <cell r="C11">
            <v>286</v>
          </cell>
          <cell r="D11">
            <v>270</v>
          </cell>
          <cell r="J11">
            <v>476</v>
          </cell>
          <cell r="K11">
            <v>517</v>
          </cell>
          <cell r="Q11">
            <v>358</v>
          </cell>
          <cell r="R11">
            <v>387</v>
          </cell>
        </row>
        <row r="13">
          <cell r="C13">
            <v>304</v>
          </cell>
          <cell r="D13">
            <v>284</v>
          </cell>
          <cell r="J13">
            <v>480</v>
          </cell>
          <cell r="K13">
            <v>524</v>
          </cell>
          <cell r="Q13">
            <v>390</v>
          </cell>
          <cell r="R13">
            <v>429</v>
          </cell>
        </row>
        <row r="14">
          <cell r="C14">
            <v>325</v>
          </cell>
          <cell r="D14">
            <v>321</v>
          </cell>
          <cell r="J14">
            <v>504</v>
          </cell>
          <cell r="K14">
            <v>570</v>
          </cell>
          <cell r="Q14">
            <v>419</v>
          </cell>
          <cell r="R14">
            <v>488</v>
          </cell>
        </row>
        <row r="15">
          <cell r="C15">
            <v>335</v>
          </cell>
          <cell r="D15">
            <v>310</v>
          </cell>
          <cell r="J15">
            <v>549</v>
          </cell>
          <cell r="K15">
            <v>524</v>
          </cell>
          <cell r="Q15">
            <v>410</v>
          </cell>
          <cell r="R15">
            <v>514</v>
          </cell>
        </row>
        <row r="16">
          <cell r="C16">
            <v>362</v>
          </cell>
          <cell r="D16">
            <v>332</v>
          </cell>
          <cell r="J16">
            <v>564</v>
          </cell>
          <cell r="K16">
            <v>616</v>
          </cell>
          <cell r="Q16">
            <v>434</v>
          </cell>
          <cell r="R16">
            <v>505</v>
          </cell>
        </row>
        <row r="17">
          <cell r="C17">
            <v>384</v>
          </cell>
          <cell r="D17">
            <v>326</v>
          </cell>
          <cell r="J17">
            <v>556</v>
          </cell>
          <cell r="K17">
            <v>549</v>
          </cell>
          <cell r="Q17">
            <v>346</v>
          </cell>
          <cell r="R17">
            <v>476</v>
          </cell>
        </row>
        <row r="19">
          <cell r="C19">
            <v>356</v>
          </cell>
          <cell r="D19">
            <v>311</v>
          </cell>
          <cell r="J19">
            <v>550</v>
          </cell>
          <cell r="K19">
            <v>571</v>
          </cell>
          <cell r="Q19">
            <v>252</v>
          </cell>
          <cell r="R19">
            <v>326</v>
          </cell>
        </row>
        <row r="20">
          <cell r="C20">
            <v>355</v>
          </cell>
          <cell r="D20">
            <v>369</v>
          </cell>
          <cell r="J20">
            <v>627</v>
          </cell>
          <cell r="K20">
            <v>594</v>
          </cell>
          <cell r="Q20">
            <v>241</v>
          </cell>
          <cell r="R20">
            <v>373</v>
          </cell>
        </row>
        <row r="21">
          <cell r="C21">
            <v>340</v>
          </cell>
          <cell r="D21">
            <v>350</v>
          </cell>
          <cell r="J21">
            <v>605</v>
          </cell>
          <cell r="K21">
            <v>578</v>
          </cell>
          <cell r="Q21">
            <v>294</v>
          </cell>
          <cell r="R21">
            <v>439</v>
          </cell>
        </row>
        <row r="22">
          <cell r="C22">
            <v>350</v>
          </cell>
          <cell r="D22">
            <v>314</v>
          </cell>
          <cell r="J22">
            <v>691</v>
          </cell>
          <cell r="K22">
            <v>589</v>
          </cell>
          <cell r="Q22">
            <v>243</v>
          </cell>
          <cell r="R22">
            <v>405</v>
          </cell>
        </row>
        <row r="23">
          <cell r="C23">
            <v>312</v>
          </cell>
          <cell r="D23">
            <v>321</v>
          </cell>
          <cell r="J23">
            <v>642</v>
          </cell>
          <cell r="K23">
            <v>609</v>
          </cell>
          <cell r="Q23">
            <v>261</v>
          </cell>
          <cell r="R23">
            <v>424</v>
          </cell>
        </row>
        <row r="25">
          <cell r="C25">
            <v>313</v>
          </cell>
          <cell r="D25">
            <v>310</v>
          </cell>
          <cell r="J25">
            <v>609</v>
          </cell>
          <cell r="K25">
            <v>616</v>
          </cell>
          <cell r="Q25">
            <v>239</v>
          </cell>
          <cell r="R25">
            <v>346</v>
          </cell>
        </row>
        <row r="26">
          <cell r="C26">
            <v>329</v>
          </cell>
          <cell r="D26">
            <v>292</v>
          </cell>
          <cell r="J26">
            <v>646</v>
          </cell>
          <cell r="K26">
            <v>653</v>
          </cell>
          <cell r="Q26">
            <v>188</v>
          </cell>
          <cell r="R26">
            <v>313</v>
          </cell>
        </row>
        <row r="27">
          <cell r="C27">
            <v>327</v>
          </cell>
          <cell r="D27">
            <v>312</v>
          </cell>
          <cell r="J27">
            <v>640</v>
          </cell>
          <cell r="K27">
            <v>635</v>
          </cell>
          <cell r="Q27">
            <v>157</v>
          </cell>
          <cell r="R27">
            <v>298</v>
          </cell>
        </row>
        <row r="28">
          <cell r="C28">
            <v>362</v>
          </cell>
          <cell r="D28">
            <v>324</v>
          </cell>
          <cell r="J28">
            <v>683</v>
          </cell>
          <cell r="K28">
            <v>696</v>
          </cell>
          <cell r="Q28">
            <v>147</v>
          </cell>
          <cell r="R28">
            <v>288</v>
          </cell>
        </row>
        <row r="29">
          <cell r="C29">
            <v>369</v>
          </cell>
          <cell r="D29">
            <v>304</v>
          </cell>
          <cell r="J29">
            <v>654</v>
          </cell>
          <cell r="K29">
            <v>659</v>
          </cell>
          <cell r="Q29">
            <v>137</v>
          </cell>
          <cell r="R29">
            <v>268</v>
          </cell>
        </row>
        <row r="31">
          <cell r="C31">
            <v>353</v>
          </cell>
          <cell r="D31">
            <v>333</v>
          </cell>
          <cell r="J31">
            <v>629</v>
          </cell>
          <cell r="K31">
            <v>667</v>
          </cell>
          <cell r="Q31">
            <v>123</v>
          </cell>
          <cell r="R31">
            <v>258</v>
          </cell>
        </row>
        <row r="32">
          <cell r="C32">
            <v>378</v>
          </cell>
          <cell r="D32">
            <v>398</v>
          </cell>
          <cell r="J32">
            <v>650</v>
          </cell>
          <cell r="K32">
            <v>666</v>
          </cell>
          <cell r="Q32">
            <v>94</v>
          </cell>
          <cell r="R32">
            <v>220</v>
          </cell>
        </row>
        <row r="33">
          <cell r="C33">
            <v>419</v>
          </cell>
          <cell r="D33">
            <v>454</v>
          </cell>
          <cell r="J33">
            <v>699</v>
          </cell>
          <cell r="K33">
            <v>637</v>
          </cell>
          <cell r="Q33">
            <v>82</v>
          </cell>
          <cell r="R33">
            <v>180</v>
          </cell>
        </row>
        <row r="34">
          <cell r="C34">
            <v>439</v>
          </cell>
          <cell r="D34">
            <v>483</v>
          </cell>
          <cell r="J34">
            <v>634</v>
          </cell>
          <cell r="K34">
            <v>622</v>
          </cell>
          <cell r="Q34">
            <v>64</v>
          </cell>
          <cell r="R34">
            <v>167</v>
          </cell>
        </row>
        <row r="35">
          <cell r="C35">
            <v>460</v>
          </cell>
          <cell r="D35">
            <v>463</v>
          </cell>
          <cell r="J35">
            <v>553</v>
          </cell>
          <cell r="K35">
            <v>541</v>
          </cell>
          <cell r="Q35">
            <v>48</v>
          </cell>
          <cell r="R35">
            <v>110</v>
          </cell>
        </row>
        <row r="37">
          <cell r="C37">
            <v>431</v>
          </cell>
          <cell r="D37">
            <v>504</v>
          </cell>
          <cell r="J37">
            <v>623</v>
          </cell>
          <cell r="K37">
            <v>535</v>
          </cell>
          <cell r="Q37">
            <v>32</v>
          </cell>
          <cell r="R37">
            <v>107</v>
          </cell>
        </row>
        <row r="38">
          <cell r="C38">
            <v>475</v>
          </cell>
          <cell r="D38">
            <v>514</v>
          </cell>
          <cell r="J38">
            <v>629</v>
          </cell>
          <cell r="K38">
            <v>556</v>
          </cell>
          <cell r="Q38">
            <v>10</v>
          </cell>
          <cell r="R38">
            <v>68</v>
          </cell>
        </row>
        <row r="39">
          <cell r="C39">
            <v>475</v>
          </cell>
          <cell r="D39">
            <v>510</v>
          </cell>
          <cell r="J39">
            <v>554</v>
          </cell>
          <cell r="K39">
            <v>489</v>
          </cell>
          <cell r="Q39">
            <v>15</v>
          </cell>
          <cell r="R39">
            <v>65</v>
          </cell>
        </row>
        <row r="40">
          <cell r="C40">
            <v>501</v>
          </cell>
          <cell r="D40">
            <v>533</v>
          </cell>
          <cell r="J40">
            <v>479</v>
          </cell>
          <cell r="K40">
            <v>482</v>
          </cell>
          <cell r="Q40">
            <v>12</v>
          </cell>
          <cell r="R40">
            <v>47</v>
          </cell>
        </row>
        <row r="41">
          <cell r="C41">
            <v>471</v>
          </cell>
          <cell r="D41">
            <v>521</v>
          </cell>
          <cell r="J41">
            <v>453</v>
          </cell>
          <cell r="K41">
            <v>431</v>
          </cell>
          <cell r="Q41">
            <v>2</v>
          </cell>
          <cell r="R41">
            <v>30</v>
          </cell>
        </row>
        <row r="43">
          <cell r="C43">
            <v>466</v>
          </cell>
          <cell r="D43">
            <v>509</v>
          </cell>
          <cell r="J43">
            <v>428</v>
          </cell>
          <cell r="K43">
            <v>458</v>
          </cell>
          <cell r="Q43">
            <v>5</v>
          </cell>
          <cell r="R43">
            <v>16</v>
          </cell>
        </row>
        <row r="44">
          <cell r="C44">
            <v>452</v>
          </cell>
          <cell r="D44">
            <v>519</v>
          </cell>
          <cell r="J44">
            <v>455</v>
          </cell>
          <cell r="K44">
            <v>434</v>
          </cell>
          <cell r="Q44">
            <v>4</v>
          </cell>
          <cell r="R44">
            <v>16</v>
          </cell>
        </row>
        <row r="45">
          <cell r="C45">
            <v>445</v>
          </cell>
          <cell r="D45">
            <v>483</v>
          </cell>
          <cell r="J45">
            <v>397</v>
          </cell>
          <cell r="K45">
            <v>429</v>
          </cell>
          <cell r="Q45">
            <v>3</v>
          </cell>
          <cell r="R45">
            <v>4</v>
          </cell>
        </row>
        <row r="46">
          <cell r="C46">
            <v>468</v>
          </cell>
          <cell r="D46">
            <v>462</v>
          </cell>
          <cell r="J46">
            <v>383</v>
          </cell>
          <cell r="K46">
            <v>385</v>
          </cell>
          <cell r="Q46">
            <v>2</v>
          </cell>
          <cell r="R46">
            <v>6</v>
          </cell>
        </row>
        <row r="47">
          <cell r="C47">
            <v>442</v>
          </cell>
          <cell r="D47">
            <v>480</v>
          </cell>
          <cell r="J47">
            <v>392</v>
          </cell>
          <cell r="K47">
            <v>389</v>
          </cell>
          <cell r="Q47">
            <v>0</v>
          </cell>
          <cell r="R47">
            <v>0</v>
          </cell>
        </row>
      </sheetData>
      <sheetData sheetId="6">
        <row r="7">
          <cell r="C7">
            <v>7</v>
          </cell>
          <cell r="D7">
            <v>4</v>
          </cell>
          <cell r="J7">
            <v>29</v>
          </cell>
          <cell r="K7">
            <v>32</v>
          </cell>
          <cell r="Q7">
            <v>3</v>
          </cell>
          <cell r="R7">
            <v>1</v>
          </cell>
        </row>
        <row r="8">
          <cell r="C8">
            <v>3</v>
          </cell>
          <cell r="D8">
            <v>3</v>
          </cell>
          <cell r="J8">
            <v>19</v>
          </cell>
          <cell r="K8">
            <v>18</v>
          </cell>
          <cell r="Q8">
            <v>2</v>
          </cell>
          <cell r="R8">
            <v>2</v>
          </cell>
        </row>
        <row r="9">
          <cell r="C9">
            <v>6</v>
          </cell>
          <cell r="D9">
            <v>7</v>
          </cell>
          <cell r="J9">
            <v>19</v>
          </cell>
          <cell r="K9">
            <v>22</v>
          </cell>
          <cell r="Q9">
            <v>0</v>
          </cell>
          <cell r="R9">
            <v>1</v>
          </cell>
        </row>
        <row r="10">
          <cell r="C10">
            <v>4</v>
          </cell>
          <cell r="D10">
            <v>4</v>
          </cell>
          <cell r="J10">
            <v>24</v>
          </cell>
          <cell r="K10">
            <v>23</v>
          </cell>
          <cell r="Q10">
            <v>1</v>
          </cell>
          <cell r="R10">
            <v>2</v>
          </cell>
        </row>
        <row r="11">
          <cell r="C11">
            <v>6</v>
          </cell>
          <cell r="D11">
            <v>4</v>
          </cell>
          <cell r="J11">
            <v>22</v>
          </cell>
          <cell r="K11">
            <v>14</v>
          </cell>
          <cell r="Q11">
            <v>2</v>
          </cell>
          <cell r="R11">
            <v>0</v>
          </cell>
        </row>
        <row r="13">
          <cell r="C13">
            <v>4</v>
          </cell>
          <cell r="D13">
            <v>4</v>
          </cell>
          <cell r="J13">
            <v>18</v>
          </cell>
          <cell r="K13">
            <v>13</v>
          </cell>
          <cell r="Q13">
            <v>1</v>
          </cell>
          <cell r="R13">
            <v>2</v>
          </cell>
        </row>
        <row r="14">
          <cell r="C14">
            <v>3</v>
          </cell>
          <cell r="D14">
            <v>5</v>
          </cell>
          <cell r="J14">
            <v>21</v>
          </cell>
          <cell r="K14">
            <v>16</v>
          </cell>
          <cell r="Q14">
            <v>1</v>
          </cell>
          <cell r="R14">
            <v>2</v>
          </cell>
        </row>
        <row r="15">
          <cell r="C15">
            <v>4</v>
          </cell>
          <cell r="D15">
            <v>6</v>
          </cell>
          <cell r="J15">
            <v>15</v>
          </cell>
          <cell r="K15">
            <v>11</v>
          </cell>
          <cell r="Q15">
            <v>4</v>
          </cell>
          <cell r="R15">
            <v>2</v>
          </cell>
        </row>
        <row r="16">
          <cell r="C16">
            <v>2</v>
          </cell>
          <cell r="D16">
            <v>1</v>
          </cell>
          <cell r="J16">
            <v>19</v>
          </cell>
          <cell r="K16">
            <v>21</v>
          </cell>
          <cell r="Q16">
            <v>1</v>
          </cell>
          <cell r="R16">
            <v>3</v>
          </cell>
        </row>
        <row r="17">
          <cell r="C17">
            <v>7</v>
          </cell>
          <cell r="D17">
            <v>4</v>
          </cell>
          <cell r="J17">
            <v>18</v>
          </cell>
          <cell r="K17">
            <v>15</v>
          </cell>
          <cell r="Q17">
            <v>1</v>
          </cell>
          <cell r="R17">
            <v>3</v>
          </cell>
        </row>
        <row r="19">
          <cell r="C19">
            <v>1</v>
          </cell>
          <cell r="D19">
            <v>2</v>
          </cell>
          <cell r="J19">
            <v>15</v>
          </cell>
          <cell r="K19">
            <v>19</v>
          </cell>
          <cell r="Q19">
            <v>1</v>
          </cell>
          <cell r="R19">
            <v>2</v>
          </cell>
        </row>
        <row r="20">
          <cell r="C20">
            <v>4</v>
          </cell>
          <cell r="D20">
            <v>3</v>
          </cell>
          <cell r="J20">
            <v>16</v>
          </cell>
          <cell r="K20">
            <v>8</v>
          </cell>
          <cell r="Q20">
            <v>1</v>
          </cell>
          <cell r="R20">
            <v>0</v>
          </cell>
        </row>
        <row r="21">
          <cell r="C21">
            <v>7</v>
          </cell>
          <cell r="D21">
            <v>7</v>
          </cell>
          <cell r="J21">
            <v>13</v>
          </cell>
          <cell r="K21">
            <v>9</v>
          </cell>
          <cell r="Q21">
            <v>0</v>
          </cell>
          <cell r="R21">
            <v>2</v>
          </cell>
        </row>
        <row r="22">
          <cell r="C22">
            <v>5</v>
          </cell>
          <cell r="D22">
            <v>1</v>
          </cell>
          <cell r="J22">
            <v>14</v>
          </cell>
          <cell r="K22">
            <v>12</v>
          </cell>
          <cell r="Q22">
            <v>1</v>
          </cell>
          <cell r="R22">
            <v>1</v>
          </cell>
        </row>
        <row r="23">
          <cell r="C23">
            <v>5</v>
          </cell>
          <cell r="D23">
            <v>5</v>
          </cell>
          <cell r="J23">
            <v>12</v>
          </cell>
          <cell r="K23">
            <v>15</v>
          </cell>
          <cell r="Q23">
            <v>1</v>
          </cell>
          <cell r="R23">
            <v>1</v>
          </cell>
        </row>
        <row r="25">
          <cell r="C25">
            <v>0</v>
          </cell>
          <cell r="D25">
            <v>2</v>
          </cell>
          <cell r="J25">
            <v>8</v>
          </cell>
          <cell r="K25">
            <v>12</v>
          </cell>
          <cell r="Q25">
            <v>0</v>
          </cell>
          <cell r="R25">
            <v>0</v>
          </cell>
        </row>
        <row r="26">
          <cell r="C26">
            <v>4</v>
          </cell>
          <cell r="D26">
            <v>4</v>
          </cell>
          <cell r="J26">
            <v>10</v>
          </cell>
          <cell r="K26">
            <v>10</v>
          </cell>
          <cell r="Q26">
            <v>0</v>
          </cell>
          <cell r="R26">
            <v>0</v>
          </cell>
        </row>
        <row r="27">
          <cell r="C27">
            <v>3</v>
          </cell>
          <cell r="D27">
            <v>7</v>
          </cell>
          <cell r="J27">
            <v>8</v>
          </cell>
          <cell r="K27">
            <v>16</v>
          </cell>
          <cell r="Q27">
            <v>1</v>
          </cell>
          <cell r="R27">
            <v>0</v>
          </cell>
        </row>
        <row r="28">
          <cell r="C28">
            <v>5</v>
          </cell>
          <cell r="D28">
            <v>10</v>
          </cell>
          <cell r="J28">
            <v>14</v>
          </cell>
          <cell r="K28">
            <v>11</v>
          </cell>
          <cell r="Q28">
            <v>0</v>
          </cell>
          <cell r="R28">
            <v>0</v>
          </cell>
        </row>
        <row r="29">
          <cell r="C29">
            <v>14</v>
          </cell>
          <cell r="D29">
            <v>14</v>
          </cell>
          <cell r="J29">
            <v>13</v>
          </cell>
          <cell r="K29">
            <v>12</v>
          </cell>
          <cell r="Q29">
            <v>0</v>
          </cell>
          <cell r="R29">
            <v>1</v>
          </cell>
        </row>
        <row r="31">
          <cell r="C31">
            <v>37</v>
          </cell>
          <cell r="D31">
            <v>18</v>
          </cell>
          <cell r="J31">
            <v>6</v>
          </cell>
          <cell r="K31">
            <v>8</v>
          </cell>
          <cell r="Q31">
            <v>0</v>
          </cell>
          <cell r="R31">
            <v>0</v>
          </cell>
        </row>
        <row r="32">
          <cell r="C32">
            <v>32</v>
          </cell>
          <cell r="D32">
            <v>18</v>
          </cell>
          <cell r="J32">
            <v>12</v>
          </cell>
          <cell r="K32">
            <v>17</v>
          </cell>
          <cell r="Q32">
            <v>0</v>
          </cell>
          <cell r="R32">
            <v>0</v>
          </cell>
        </row>
        <row r="33">
          <cell r="C33">
            <v>26</v>
          </cell>
          <cell r="D33">
            <v>23</v>
          </cell>
          <cell r="J33">
            <v>1</v>
          </cell>
          <cell r="K33">
            <v>10</v>
          </cell>
          <cell r="Q33">
            <v>0</v>
          </cell>
          <cell r="R33">
            <v>0</v>
          </cell>
        </row>
        <row r="34">
          <cell r="C34">
            <v>28</v>
          </cell>
          <cell r="D34">
            <v>29</v>
          </cell>
          <cell r="J34">
            <v>7</v>
          </cell>
          <cell r="K34">
            <v>8</v>
          </cell>
          <cell r="Q34">
            <v>0</v>
          </cell>
          <cell r="R34">
            <v>1</v>
          </cell>
        </row>
        <row r="35">
          <cell r="C35">
            <v>45</v>
          </cell>
          <cell r="D35">
            <v>24</v>
          </cell>
          <cell r="J35">
            <v>10</v>
          </cell>
          <cell r="K35">
            <v>8</v>
          </cell>
          <cell r="Q35">
            <v>0</v>
          </cell>
          <cell r="R35">
            <v>0</v>
          </cell>
        </row>
        <row r="37">
          <cell r="C37">
            <v>39</v>
          </cell>
          <cell r="D37">
            <v>29</v>
          </cell>
          <cell r="J37">
            <v>11</v>
          </cell>
          <cell r="K37">
            <v>13</v>
          </cell>
          <cell r="Q37">
            <v>0</v>
          </cell>
          <cell r="R37">
            <v>1</v>
          </cell>
        </row>
        <row r="38">
          <cell r="C38">
            <v>39</v>
          </cell>
          <cell r="D38">
            <v>30</v>
          </cell>
          <cell r="J38">
            <v>12</v>
          </cell>
          <cell r="K38">
            <v>10</v>
          </cell>
          <cell r="Q38">
            <v>0</v>
          </cell>
          <cell r="R38">
            <v>0</v>
          </cell>
        </row>
        <row r="39">
          <cell r="C39">
            <v>42</v>
          </cell>
          <cell r="D39">
            <v>31</v>
          </cell>
          <cell r="J39">
            <v>9</v>
          </cell>
          <cell r="K39">
            <v>4</v>
          </cell>
          <cell r="Q39">
            <v>0</v>
          </cell>
          <cell r="R39">
            <v>0</v>
          </cell>
        </row>
        <row r="40">
          <cell r="C40">
            <v>49</v>
          </cell>
          <cell r="D40">
            <v>24</v>
          </cell>
          <cell r="J40">
            <v>7</v>
          </cell>
          <cell r="K40">
            <v>9</v>
          </cell>
          <cell r="Q40">
            <v>0</v>
          </cell>
          <cell r="R40">
            <v>0</v>
          </cell>
        </row>
        <row r="41">
          <cell r="C41">
            <v>46</v>
          </cell>
          <cell r="D41">
            <v>32</v>
          </cell>
          <cell r="J41">
            <v>3</v>
          </cell>
          <cell r="K41">
            <v>7</v>
          </cell>
          <cell r="Q41">
            <v>0</v>
          </cell>
          <cell r="R41">
            <v>0</v>
          </cell>
        </row>
        <row r="43">
          <cell r="C43">
            <v>39</v>
          </cell>
          <cell r="D43">
            <v>32</v>
          </cell>
          <cell r="J43">
            <v>5</v>
          </cell>
          <cell r="K43">
            <v>5</v>
          </cell>
          <cell r="Q43">
            <v>0</v>
          </cell>
          <cell r="R43">
            <v>0</v>
          </cell>
        </row>
        <row r="44">
          <cell r="C44">
            <v>33</v>
          </cell>
          <cell r="D44">
            <v>30</v>
          </cell>
          <cell r="J44">
            <v>3</v>
          </cell>
          <cell r="K44">
            <v>2</v>
          </cell>
          <cell r="Q44">
            <v>0</v>
          </cell>
          <cell r="R44">
            <v>0</v>
          </cell>
        </row>
        <row r="45">
          <cell r="C45">
            <v>32</v>
          </cell>
          <cell r="D45">
            <v>37</v>
          </cell>
          <cell r="J45">
            <v>2</v>
          </cell>
          <cell r="K45">
            <v>4</v>
          </cell>
          <cell r="Q45">
            <v>0</v>
          </cell>
          <cell r="R45">
            <v>0</v>
          </cell>
        </row>
        <row r="46">
          <cell r="C46">
            <v>31</v>
          </cell>
          <cell r="D46">
            <v>30</v>
          </cell>
          <cell r="J46">
            <v>3</v>
          </cell>
          <cell r="K46">
            <v>2</v>
          </cell>
          <cell r="Q46">
            <v>0</v>
          </cell>
          <cell r="R46">
            <v>0</v>
          </cell>
        </row>
        <row r="47">
          <cell r="C47">
            <v>32</v>
          </cell>
          <cell r="D47">
            <v>22</v>
          </cell>
          <cell r="J47">
            <v>1</v>
          </cell>
          <cell r="K47">
            <v>4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</sheetDataSet>
  </externalBook>
</externalLink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3"/>
  </sheetPr>
  <dimension ref="A1:Y50"/>
  <sheetViews>
    <sheetView zoomScale="90" zoomScaleNormal="90" zoomScaleSheetLayoutView="80" workbookViewId="0">
      <selection activeCell="W15" sqref="W15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6" width="9" style="1" bestFit="1" customWidth="1"/>
    <col min="27" max="16384" width="9" style="1" customWidth="1"/>
  </cols>
  <sheetData>
    <row r="1" spans="1:25">
      <c r="A1" s="2" t="s">
        <v>46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46113</v>
      </c>
      <c r="P3" s="19"/>
      <c r="Q3" s="19"/>
      <c r="R3" s="20" t="s">
        <v>33</v>
      </c>
    </row>
    <row r="4" spans="1:25" ht="15" customHeight="1">
      <c r="A4" s="3" t="s">
        <v>54</v>
      </c>
      <c r="B4" s="3" t="s">
        <v>32</v>
      </c>
      <c r="C4" s="3" t="s">
        <v>7</v>
      </c>
      <c r="D4" s="3" t="s">
        <v>55</v>
      </c>
      <c r="E4" s="10" t="s">
        <v>26</v>
      </c>
      <c r="F4" s="12" t="s">
        <v>45</v>
      </c>
      <c r="G4" s="15" t="s">
        <v>19</v>
      </c>
      <c r="H4" s="3" t="s">
        <v>15</v>
      </c>
      <c r="I4" s="3" t="s">
        <v>32</v>
      </c>
      <c r="J4" s="3" t="s">
        <v>7</v>
      </c>
      <c r="K4" s="3" t="s">
        <v>55</v>
      </c>
      <c r="L4" s="10" t="s">
        <v>26</v>
      </c>
      <c r="M4" s="12" t="s">
        <v>45</v>
      </c>
      <c r="N4" s="15" t="s">
        <v>19</v>
      </c>
      <c r="O4" s="3" t="s">
        <v>15</v>
      </c>
      <c r="P4" s="3" t="s">
        <v>23</v>
      </c>
      <c r="Q4" s="3" t="s">
        <v>7</v>
      </c>
      <c r="R4" s="3" t="s">
        <v>55</v>
      </c>
      <c r="S4" s="10" t="s">
        <v>26</v>
      </c>
      <c r="T4" s="12" t="s">
        <v>45</v>
      </c>
      <c r="U4" s="15" t="s">
        <v>19</v>
      </c>
    </row>
    <row r="5" spans="1:25" ht="15" customHeight="1">
      <c r="A5" s="4" t="s">
        <v>23</v>
      </c>
      <c r="B5" s="5">
        <v>82090</v>
      </c>
      <c r="C5" s="5">
        <v>39761</v>
      </c>
      <c r="D5" s="5">
        <v>42329</v>
      </c>
      <c r="E5" s="11">
        <v>3795905</v>
      </c>
      <c r="F5" s="13">
        <v>1786267</v>
      </c>
      <c r="G5" s="16">
        <v>2009638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52</v>
      </c>
      <c r="X5" s="4" t="s">
        <v>16</v>
      </c>
      <c r="Y5" s="22" t="s">
        <v>10</v>
      </c>
    </row>
    <row r="6" spans="1:25" ht="15" customHeight="1">
      <c r="A6" s="5" t="s">
        <v>37</v>
      </c>
      <c r="B6" s="5">
        <v>2643</v>
      </c>
      <c r="C6" s="5">
        <v>1337</v>
      </c>
      <c r="D6" s="5">
        <v>1306</v>
      </c>
      <c r="E6" s="11">
        <v>5445</v>
      </c>
      <c r="F6" s="13">
        <v>2742</v>
      </c>
      <c r="G6" s="16">
        <v>2703</v>
      </c>
      <c r="H6" s="5" t="s">
        <v>8</v>
      </c>
      <c r="I6" s="5">
        <v>4890</v>
      </c>
      <c r="J6" s="5">
        <v>2360</v>
      </c>
      <c r="K6" s="5">
        <v>2530</v>
      </c>
      <c r="L6" s="11">
        <v>181209</v>
      </c>
      <c r="M6" s="13">
        <v>87508</v>
      </c>
      <c r="N6" s="16">
        <v>93701</v>
      </c>
      <c r="O6" s="5" t="s">
        <v>38</v>
      </c>
      <c r="P6" s="5">
        <v>3650</v>
      </c>
      <c r="Q6" s="5">
        <v>1765</v>
      </c>
      <c r="R6" s="5">
        <v>1885</v>
      </c>
      <c r="S6" s="11">
        <f>SUM(S7:S11)</f>
        <v>262770</v>
      </c>
      <c r="T6" s="13">
        <f>SUM(T7:T11)</f>
        <v>127048</v>
      </c>
      <c r="U6" s="16">
        <f>SUM(U7:U11)</f>
        <v>135722</v>
      </c>
      <c r="W6" s="21" t="s">
        <v>21</v>
      </c>
      <c r="X6" s="4">
        <f>SUM(B6+B12+B18)</f>
        <v>9404</v>
      </c>
      <c r="Y6" s="23">
        <f>AVERAGE(X6/(B5-P47))</f>
        <v>0.11455719332440005</v>
      </c>
    </row>
    <row r="7" spans="1:25" ht="15" customHeight="1">
      <c r="A7" s="6">
        <v>0</v>
      </c>
      <c r="B7" s="5">
        <v>527</v>
      </c>
      <c r="C7" s="9">
        <v>270</v>
      </c>
      <c r="D7" s="9">
        <v>257</v>
      </c>
      <c r="E7" s="11">
        <v>0</v>
      </c>
      <c r="F7" s="14">
        <v>0</v>
      </c>
      <c r="G7" s="17">
        <v>0</v>
      </c>
      <c r="H7" s="6">
        <v>35</v>
      </c>
      <c r="I7" s="5">
        <v>918</v>
      </c>
      <c r="J7" s="9">
        <v>416</v>
      </c>
      <c r="K7" s="9">
        <v>502</v>
      </c>
      <c r="L7" s="11">
        <v>32130</v>
      </c>
      <c r="M7" s="14">
        <v>14560</v>
      </c>
      <c r="N7" s="17">
        <v>17570</v>
      </c>
      <c r="O7" s="6">
        <v>70</v>
      </c>
      <c r="P7" s="5">
        <v>745</v>
      </c>
      <c r="Q7" s="9">
        <v>365</v>
      </c>
      <c r="R7" s="9">
        <v>380</v>
      </c>
      <c r="S7" s="11">
        <f>SUM(T7:U7)</f>
        <v>52150</v>
      </c>
      <c r="T7" s="14">
        <f>SUMPRODUCT(O7*Q7)</f>
        <v>25550</v>
      </c>
      <c r="U7" s="17">
        <f>SUMPRODUCT(O7*R7)</f>
        <v>26600</v>
      </c>
      <c r="W7" s="21" t="s">
        <v>14</v>
      </c>
      <c r="X7" s="4">
        <f>SUM(B24+B30+B36+B42+I6+I12+I18+I24+I30+I36)</f>
        <v>52952</v>
      </c>
      <c r="Y7" s="23">
        <f>AVERAGE(X7/(B5-P47))</f>
        <v>0.64504811791935679</v>
      </c>
    </row>
    <row r="8" spans="1:25" ht="15" customHeight="1">
      <c r="A8" s="6">
        <v>1</v>
      </c>
      <c r="B8" s="5">
        <v>481</v>
      </c>
      <c r="C8" s="9">
        <v>244</v>
      </c>
      <c r="D8" s="9">
        <v>237</v>
      </c>
      <c r="E8" s="11">
        <v>481</v>
      </c>
      <c r="F8" s="14">
        <v>244</v>
      </c>
      <c r="G8" s="17">
        <v>237</v>
      </c>
      <c r="H8" s="6">
        <v>36</v>
      </c>
      <c r="I8" s="5">
        <v>933</v>
      </c>
      <c r="J8" s="9">
        <v>465</v>
      </c>
      <c r="K8" s="9">
        <v>468</v>
      </c>
      <c r="L8" s="11">
        <v>33588</v>
      </c>
      <c r="M8" s="14">
        <v>16740</v>
      </c>
      <c r="N8" s="17">
        <v>16848</v>
      </c>
      <c r="O8" s="6">
        <v>71</v>
      </c>
      <c r="P8" s="5">
        <v>730</v>
      </c>
      <c r="Q8" s="9">
        <v>355</v>
      </c>
      <c r="R8" s="9">
        <v>375</v>
      </c>
      <c r="S8" s="11">
        <f>SUM(T8:U8)</f>
        <v>51830</v>
      </c>
      <c r="T8" s="14">
        <f>SUMPRODUCT(O8*Q8)</f>
        <v>25205</v>
      </c>
      <c r="U8" s="17">
        <f>SUMPRODUCT(O8*R8)</f>
        <v>26625</v>
      </c>
      <c r="W8" s="21" t="s">
        <v>1</v>
      </c>
      <c r="X8" s="4">
        <f>SUM(I42+P6+P12+P18+P24+P30+P36+P42)</f>
        <v>19734</v>
      </c>
      <c r="Y8" s="23">
        <f>AVERAGE(X8/(B5-P47))</f>
        <v>0.24039468875624315</v>
      </c>
    </row>
    <row r="9" spans="1:25" ht="15" customHeight="1">
      <c r="A9" s="6">
        <v>2</v>
      </c>
      <c r="B9" s="5">
        <v>507</v>
      </c>
      <c r="C9" s="9">
        <v>262</v>
      </c>
      <c r="D9" s="9">
        <v>245</v>
      </c>
      <c r="E9" s="11">
        <v>1014</v>
      </c>
      <c r="F9" s="14">
        <v>524</v>
      </c>
      <c r="G9" s="17">
        <v>490</v>
      </c>
      <c r="H9" s="6">
        <v>37</v>
      </c>
      <c r="I9" s="5">
        <v>1023</v>
      </c>
      <c r="J9" s="9">
        <v>497</v>
      </c>
      <c r="K9" s="9">
        <v>526</v>
      </c>
      <c r="L9" s="11">
        <v>37851</v>
      </c>
      <c r="M9" s="14">
        <v>18389</v>
      </c>
      <c r="N9" s="17">
        <v>19462</v>
      </c>
      <c r="O9" s="6">
        <v>72</v>
      </c>
      <c r="P9" s="5">
        <v>713</v>
      </c>
      <c r="Q9" s="9">
        <v>338</v>
      </c>
      <c r="R9" s="9">
        <v>375</v>
      </c>
      <c r="S9" s="11">
        <f>SUM(T9:U9)</f>
        <v>51336</v>
      </c>
      <c r="T9" s="14">
        <f>SUMPRODUCT(O9*Q9)</f>
        <v>24336</v>
      </c>
      <c r="U9" s="17">
        <f>SUMPRODUCT(O9*R9)</f>
        <v>27000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v>562</v>
      </c>
      <c r="C10" s="9">
        <v>270</v>
      </c>
      <c r="D10" s="9">
        <v>292</v>
      </c>
      <c r="E10" s="11">
        <v>1686</v>
      </c>
      <c r="F10" s="14">
        <v>810</v>
      </c>
      <c r="G10" s="17">
        <v>876</v>
      </c>
      <c r="H10" s="6">
        <v>38</v>
      </c>
      <c r="I10" s="5">
        <v>984</v>
      </c>
      <c r="J10" s="9">
        <v>479</v>
      </c>
      <c r="K10" s="9">
        <v>505</v>
      </c>
      <c r="L10" s="11">
        <v>37392</v>
      </c>
      <c r="M10" s="14">
        <v>18202</v>
      </c>
      <c r="N10" s="17">
        <v>19190</v>
      </c>
      <c r="O10" s="6">
        <v>73</v>
      </c>
      <c r="P10" s="5">
        <v>734</v>
      </c>
      <c r="Q10" s="9">
        <v>361</v>
      </c>
      <c r="R10" s="9">
        <v>373</v>
      </c>
      <c r="S10" s="11">
        <f>SUM(T10:U10)</f>
        <v>53582</v>
      </c>
      <c r="T10" s="14">
        <f>SUMPRODUCT(O10*Q10)</f>
        <v>26353</v>
      </c>
      <c r="U10" s="17">
        <f>SUMPRODUCT(O10*R10)</f>
        <v>27229</v>
      </c>
    </row>
    <row r="11" spans="1:25" ht="15" customHeight="1">
      <c r="A11" s="6">
        <v>4</v>
      </c>
      <c r="B11" s="5">
        <v>566</v>
      </c>
      <c r="C11" s="9">
        <v>291</v>
      </c>
      <c r="D11" s="9">
        <v>275</v>
      </c>
      <c r="E11" s="11">
        <v>2264</v>
      </c>
      <c r="F11" s="14">
        <v>1164</v>
      </c>
      <c r="G11" s="17">
        <v>1100</v>
      </c>
      <c r="H11" s="6">
        <v>39</v>
      </c>
      <c r="I11" s="5">
        <v>1032</v>
      </c>
      <c r="J11" s="9">
        <v>503</v>
      </c>
      <c r="K11" s="9">
        <v>529</v>
      </c>
      <c r="L11" s="11">
        <v>40248</v>
      </c>
      <c r="M11" s="14">
        <v>19617</v>
      </c>
      <c r="N11" s="17">
        <v>20631</v>
      </c>
      <c r="O11" s="6">
        <v>74</v>
      </c>
      <c r="P11" s="5">
        <v>728</v>
      </c>
      <c r="Q11" s="9">
        <v>346</v>
      </c>
      <c r="R11" s="9">
        <v>382</v>
      </c>
      <c r="S11" s="11">
        <f>SUM(T11:U11)</f>
        <v>53872</v>
      </c>
      <c r="T11" s="14">
        <f>SUMPRODUCT(O11*Q11)</f>
        <v>25604</v>
      </c>
      <c r="U11" s="17">
        <f>SUMPRODUCT(O11*R11)</f>
        <v>28268</v>
      </c>
    </row>
    <row r="12" spans="1:25" ht="15" customHeight="1">
      <c r="A12" s="5" t="s">
        <v>13</v>
      </c>
      <c r="B12" s="5">
        <v>3331</v>
      </c>
      <c r="C12" s="5">
        <v>1738</v>
      </c>
      <c r="D12" s="5">
        <v>1593</v>
      </c>
      <c r="E12" s="11">
        <v>23599</v>
      </c>
      <c r="F12" s="13">
        <v>12342</v>
      </c>
      <c r="G12" s="16">
        <v>11257</v>
      </c>
      <c r="H12" s="5" t="s">
        <v>2</v>
      </c>
      <c r="I12" s="5">
        <v>5595</v>
      </c>
      <c r="J12" s="5">
        <v>2731</v>
      </c>
      <c r="K12" s="5">
        <v>2864</v>
      </c>
      <c r="L12" s="11">
        <v>235298</v>
      </c>
      <c r="M12" s="13">
        <v>114899</v>
      </c>
      <c r="N12" s="16">
        <v>120399</v>
      </c>
      <c r="O12" s="5" t="s">
        <v>48</v>
      </c>
      <c r="P12" s="5">
        <v>4430</v>
      </c>
      <c r="Q12" s="5">
        <v>2005</v>
      </c>
      <c r="R12" s="5">
        <v>2425</v>
      </c>
      <c r="S12" s="11">
        <f>SUM(S13:S17)</f>
        <v>340991</v>
      </c>
      <c r="T12" s="13">
        <f>SUM(T13:T17)</f>
        <v>154254</v>
      </c>
      <c r="U12" s="16">
        <f>SUM(U13:U17)</f>
        <v>186737</v>
      </c>
    </row>
    <row r="13" spans="1:25" ht="15" customHeight="1">
      <c r="A13" s="6">
        <v>5</v>
      </c>
      <c r="B13" s="5">
        <v>608</v>
      </c>
      <c r="C13" s="9">
        <v>314</v>
      </c>
      <c r="D13" s="9">
        <v>294</v>
      </c>
      <c r="E13" s="11">
        <v>3040</v>
      </c>
      <c r="F13" s="14">
        <v>1570</v>
      </c>
      <c r="G13" s="17">
        <v>1470</v>
      </c>
      <c r="H13" s="6">
        <v>40</v>
      </c>
      <c r="I13" s="5">
        <v>1027</v>
      </c>
      <c r="J13" s="9">
        <v>488</v>
      </c>
      <c r="K13" s="9">
        <v>539</v>
      </c>
      <c r="L13" s="11">
        <v>41080</v>
      </c>
      <c r="M13" s="14">
        <v>19520</v>
      </c>
      <c r="N13" s="17">
        <v>21560</v>
      </c>
      <c r="O13" s="6">
        <v>75</v>
      </c>
      <c r="P13" s="5">
        <v>840</v>
      </c>
      <c r="Q13" s="9">
        <v>394</v>
      </c>
      <c r="R13" s="9">
        <v>446</v>
      </c>
      <c r="S13" s="11">
        <f>SUM(T13:U13)</f>
        <v>63000</v>
      </c>
      <c r="T13" s="14">
        <f>SUMPRODUCT(O13*Q13)</f>
        <v>29550</v>
      </c>
      <c r="U13" s="17">
        <f>SUMPRODUCT(O13*R13)</f>
        <v>33450</v>
      </c>
    </row>
    <row r="14" spans="1:25" ht="15" customHeight="1">
      <c r="A14" s="6">
        <v>6</v>
      </c>
      <c r="B14" s="5">
        <v>649</v>
      </c>
      <c r="C14" s="9">
        <v>336</v>
      </c>
      <c r="D14" s="9">
        <v>313</v>
      </c>
      <c r="E14" s="11">
        <v>3894</v>
      </c>
      <c r="F14" s="14">
        <v>2016</v>
      </c>
      <c r="G14" s="17">
        <v>1878</v>
      </c>
      <c r="H14" s="6">
        <v>41</v>
      </c>
      <c r="I14" s="5">
        <v>1126</v>
      </c>
      <c r="J14" s="9">
        <v>544</v>
      </c>
      <c r="K14" s="9">
        <v>582</v>
      </c>
      <c r="L14" s="11">
        <v>46166</v>
      </c>
      <c r="M14" s="14">
        <v>22304</v>
      </c>
      <c r="N14" s="17">
        <v>23862</v>
      </c>
      <c r="O14" s="6">
        <v>76</v>
      </c>
      <c r="P14" s="5">
        <v>938</v>
      </c>
      <c r="Q14" s="9">
        <v>434</v>
      </c>
      <c r="R14" s="9">
        <v>504</v>
      </c>
      <c r="S14" s="11">
        <f>SUM(T14:U14)</f>
        <v>71288</v>
      </c>
      <c r="T14" s="14">
        <f>SUMPRODUCT(O14*Q14)</f>
        <v>32984</v>
      </c>
      <c r="U14" s="17">
        <f>SUMPRODUCT(O14*R14)</f>
        <v>38304</v>
      </c>
    </row>
    <row r="15" spans="1:25" ht="15" customHeight="1">
      <c r="A15" s="6">
        <v>7</v>
      </c>
      <c r="B15" s="5">
        <v>657</v>
      </c>
      <c r="C15" s="9">
        <v>338</v>
      </c>
      <c r="D15" s="9">
        <v>319</v>
      </c>
      <c r="E15" s="11">
        <v>4599</v>
      </c>
      <c r="F15" s="14">
        <v>2366</v>
      </c>
      <c r="G15" s="17">
        <v>2233</v>
      </c>
      <c r="H15" s="6">
        <v>42</v>
      </c>
      <c r="I15" s="5">
        <v>1096</v>
      </c>
      <c r="J15" s="9">
        <v>555</v>
      </c>
      <c r="K15" s="9">
        <v>541</v>
      </c>
      <c r="L15" s="11">
        <v>46032</v>
      </c>
      <c r="M15" s="14">
        <v>23310</v>
      </c>
      <c r="N15" s="17">
        <v>22722</v>
      </c>
      <c r="O15" s="6">
        <v>77</v>
      </c>
      <c r="P15" s="5">
        <v>919</v>
      </c>
      <c r="Q15" s="9">
        <v>406</v>
      </c>
      <c r="R15" s="9">
        <v>513</v>
      </c>
      <c r="S15" s="11">
        <f>SUM(T15:U15)</f>
        <v>70763</v>
      </c>
      <c r="T15" s="14">
        <f>SUMPRODUCT(O15*Q15)</f>
        <v>31262</v>
      </c>
      <c r="U15" s="17">
        <f>SUMPRODUCT(O15*R15)</f>
        <v>39501</v>
      </c>
    </row>
    <row r="16" spans="1:25" ht="15" customHeight="1">
      <c r="A16" s="6">
        <v>8</v>
      </c>
      <c r="B16" s="5">
        <v>687</v>
      </c>
      <c r="C16" s="9">
        <v>360</v>
      </c>
      <c r="D16" s="9">
        <v>327</v>
      </c>
      <c r="E16" s="11">
        <v>5496</v>
      </c>
      <c r="F16" s="14">
        <v>2880</v>
      </c>
      <c r="G16" s="17">
        <v>2616</v>
      </c>
      <c r="H16" s="6">
        <v>43</v>
      </c>
      <c r="I16" s="5">
        <v>1204</v>
      </c>
      <c r="J16" s="9">
        <v>571</v>
      </c>
      <c r="K16" s="9">
        <v>633</v>
      </c>
      <c r="L16" s="11">
        <v>51772</v>
      </c>
      <c r="M16" s="14">
        <v>24553</v>
      </c>
      <c r="N16" s="17">
        <v>27219</v>
      </c>
      <c r="O16" s="6">
        <v>78</v>
      </c>
      <c r="P16" s="5">
        <v>967</v>
      </c>
      <c r="Q16" s="9">
        <v>451</v>
      </c>
      <c r="R16" s="9">
        <v>516</v>
      </c>
      <c r="S16" s="11">
        <f>SUM(T16:U16)</f>
        <v>75426</v>
      </c>
      <c r="T16" s="14">
        <f>SUMPRODUCT(O16*Q16)</f>
        <v>35178</v>
      </c>
      <c r="U16" s="17">
        <f>SUMPRODUCT(O16*R16)</f>
        <v>40248</v>
      </c>
    </row>
    <row r="17" spans="1:21" ht="15" customHeight="1">
      <c r="A17" s="6">
        <v>9</v>
      </c>
      <c r="B17" s="5">
        <v>730</v>
      </c>
      <c r="C17" s="9">
        <v>390</v>
      </c>
      <c r="D17" s="9">
        <v>340</v>
      </c>
      <c r="E17" s="11">
        <v>6570</v>
      </c>
      <c r="F17" s="14">
        <v>3510</v>
      </c>
      <c r="G17" s="17">
        <v>3060</v>
      </c>
      <c r="H17" s="6">
        <v>44</v>
      </c>
      <c r="I17" s="5">
        <v>1142</v>
      </c>
      <c r="J17" s="9">
        <v>573</v>
      </c>
      <c r="K17" s="9">
        <v>569</v>
      </c>
      <c r="L17" s="11">
        <v>50248</v>
      </c>
      <c r="M17" s="14">
        <v>25212</v>
      </c>
      <c r="N17" s="17">
        <v>25036</v>
      </c>
      <c r="O17" s="6">
        <v>79</v>
      </c>
      <c r="P17" s="5">
        <v>766</v>
      </c>
      <c r="Q17" s="9">
        <v>320</v>
      </c>
      <c r="R17" s="9">
        <v>446</v>
      </c>
      <c r="S17" s="11">
        <f>SUM(T17:U17)</f>
        <v>60514</v>
      </c>
      <c r="T17" s="14">
        <f>SUMPRODUCT(O17*Q17)</f>
        <v>25280</v>
      </c>
      <c r="U17" s="17">
        <f>SUMPRODUCT(O17*R17)</f>
        <v>35234</v>
      </c>
    </row>
    <row r="18" spans="1:21" ht="15" customHeight="1">
      <c r="A18" s="5" t="s">
        <v>12</v>
      </c>
      <c r="B18" s="5">
        <v>3430</v>
      </c>
      <c r="C18" s="5">
        <v>1747</v>
      </c>
      <c r="D18" s="5">
        <v>1683</v>
      </c>
      <c r="E18" s="11">
        <v>41093</v>
      </c>
      <c r="F18" s="13">
        <v>20906</v>
      </c>
      <c r="G18" s="16">
        <v>20187</v>
      </c>
      <c r="H18" s="5" t="s">
        <v>49</v>
      </c>
      <c r="I18" s="5">
        <v>6233</v>
      </c>
      <c r="J18" s="5">
        <v>3213</v>
      </c>
      <c r="K18" s="5">
        <v>3020</v>
      </c>
      <c r="L18" s="11">
        <v>293301</v>
      </c>
      <c r="M18" s="13">
        <v>151244</v>
      </c>
      <c r="N18" s="16">
        <v>142057</v>
      </c>
      <c r="O18" s="5" t="s">
        <v>22</v>
      </c>
      <c r="P18" s="5">
        <v>3307</v>
      </c>
      <c r="Q18" s="5">
        <v>1311</v>
      </c>
      <c r="R18" s="5">
        <v>1996</v>
      </c>
      <c r="S18" s="11">
        <f>SUM(S19:S23)</f>
        <v>271393</v>
      </c>
      <c r="T18" s="13">
        <f>SUM(T19:T23)</f>
        <v>107498</v>
      </c>
      <c r="U18" s="16">
        <f>SUM(U19:U23)</f>
        <v>163895</v>
      </c>
    </row>
    <row r="19" spans="1:21" ht="15" customHeight="1">
      <c r="A19" s="6">
        <v>10</v>
      </c>
      <c r="B19" s="5">
        <v>679</v>
      </c>
      <c r="C19" s="9">
        <v>357</v>
      </c>
      <c r="D19" s="9">
        <v>322</v>
      </c>
      <c r="E19" s="11">
        <v>6790</v>
      </c>
      <c r="F19" s="14">
        <v>3570</v>
      </c>
      <c r="G19" s="17">
        <v>3220</v>
      </c>
      <c r="H19" s="6">
        <v>45</v>
      </c>
      <c r="I19" s="5">
        <v>1159</v>
      </c>
      <c r="J19" s="9">
        <v>575</v>
      </c>
      <c r="K19" s="9">
        <v>584</v>
      </c>
      <c r="L19" s="11">
        <v>52155</v>
      </c>
      <c r="M19" s="14">
        <v>25875</v>
      </c>
      <c r="N19" s="17">
        <v>26280</v>
      </c>
      <c r="O19" s="6">
        <v>80</v>
      </c>
      <c r="P19" s="5">
        <v>601</v>
      </c>
      <c r="Q19" s="9">
        <v>263</v>
      </c>
      <c r="R19" s="9">
        <v>338</v>
      </c>
      <c r="S19" s="11">
        <f>SUM(T19:U19)</f>
        <v>48080</v>
      </c>
      <c r="T19" s="14">
        <f>SUMPRODUCT(O19*Q19)</f>
        <v>21040</v>
      </c>
      <c r="U19" s="17">
        <f>SUMPRODUCT(O19*R19)</f>
        <v>27040</v>
      </c>
    </row>
    <row r="20" spans="1:21" ht="15" customHeight="1">
      <c r="A20" s="6">
        <v>11</v>
      </c>
      <c r="B20" s="5">
        <v>713</v>
      </c>
      <c r="C20" s="9">
        <v>355</v>
      </c>
      <c r="D20" s="9">
        <v>358</v>
      </c>
      <c r="E20" s="11">
        <v>7843</v>
      </c>
      <c r="F20" s="14">
        <v>3905</v>
      </c>
      <c r="G20" s="17">
        <v>3938</v>
      </c>
      <c r="H20" s="6">
        <v>46</v>
      </c>
      <c r="I20" s="5">
        <v>1242</v>
      </c>
      <c r="J20" s="9">
        <v>645</v>
      </c>
      <c r="K20" s="9">
        <v>597</v>
      </c>
      <c r="L20" s="11">
        <v>57132</v>
      </c>
      <c r="M20" s="14">
        <v>29670</v>
      </c>
      <c r="N20" s="17">
        <v>27462</v>
      </c>
      <c r="O20" s="6">
        <v>81</v>
      </c>
      <c r="P20" s="5">
        <v>631</v>
      </c>
      <c r="Q20" s="9">
        <v>250</v>
      </c>
      <c r="R20" s="9">
        <v>381</v>
      </c>
      <c r="S20" s="11">
        <f>SUM(T20:U20)</f>
        <v>51111</v>
      </c>
      <c r="T20" s="14">
        <f>SUMPRODUCT(O20*Q20)</f>
        <v>20250</v>
      </c>
      <c r="U20" s="17">
        <f>SUMPRODUCT(O20*R20)</f>
        <v>30861</v>
      </c>
    </row>
    <row r="21" spans="1:21" ht="15" customHeight="1">
      <c r="A21" s="6">
        <v>12</v>
      </c>
      <c r="B21" s="5">
        <v>706</v>
      </c>
      <c r="C21" s="9">
        <v>355</v>
      </c>
      <c r="D21" s="9">
        <v>351</v>
      </c>
      <c r="E21" s="11">
        <v>8472</v>
      </c>
      <c r="F21" s="14">
        <v>4260</v>
      </c>
      <c r="G21" s="17">
        <v>4212</v>
      </c>
      <c r="H21" s="6">
        <v>47</v>
      </c>
      <c r="I21" s="5">
        <v>1226</v>
      </c>
      <c r="J21" s="9">
        <v>631</v>
      </c>
      <c r="K21" s="9">
        <v>595</v>
      </c>
      <c r="L21" s="11">
        <v>57622</v>
      </c>
      <c r="M21" s="14">
        <v>29657</v>
      </c>
      <c r="N21" s="17">
        <v>27965</v>
      </c>
      <c r="O21" s="6">
        <v>82</v>
      </c>
      <c r="P21" s="5">
        <v>724</v>
      </c>
      <c r="Q21" s="9">
        <v>286</v>
      </c>
      <c r="R21" s="9">
        <v>438</v>
      </c>
      <c r="S21" s="11">
        <f>SUM(T21:U21)</f>
        <v>59368</v>
      </c>
      <c r="T21" s="14">
        <f>SUMPRODUCT(O21*Q21)</f>
        <v>23452</v>
      </c>
      <c r="U21" s="17">
        <f>SUMPRODUCT(O21*R21)</f>
        <v>35916</v>
      </c>
    </row>
    <row r="22" spans="1:21" ht="15" customHeight="1">
      <c r="A22" s="6">
        <v>13</v>
      </c>
      <c r="B22" s="5">
        <v>660</v>
      </c>
      <c r="C22" s="9">
        <v>349</v>
      </c>
      <c r="D22" s="9">
        <v>311</v>
      </c>
      <c r="E22" s="11">
        <v>8580</v>
      </c>
      <c r="F22" s="14">
        <v>4537</v>
      </c>
      <c r="G22" s="17">
        <v>4043</v>
      </c>
      <c r="H22" s="6">
        <v>48</v>
      </c>
      <c r="I22" s="5">
        <v>1302</v>
      </c>
      <c r="J22" s="9">
        <v>696</v>
      </c>
      <c r="K22" s="9">
        <v>606</v>
      </c>
      <c r="L22" s="11">
        <v>62496</v>
      </c>
      <c r="M22" s="14">
        <v>33408</v>
      </c>
      <c r="N22" s="17">
        <v>29088</v>
      </c>
      <c r="O22" s="6">
        <v>83</v>
      </c>
      <c r="P22" s="5">
        <v>650</v>
      </c>
      <c r="Q22" s="9">
        <v>252</v>
      </c>
      <c r="R22" s="9">
        <v>398</v>
      </c>
      <c r="S22" s="11">
        <f>SUM(T22:U22)</f>
        <v>53950</v>
      </c>
      <c r="T22" s="14">
        <f>SUMPRODUCT(O22*Q22)</f>
        <v>20916</v>
      </c>
      <c r="U22" s="17">
        <f>SUMPRODUCT(O22*R22)</f>
        <v>33034</v>
      </c>
    </row>
    <row r="23" spans="1:21" ht="15" customHeight="1">
      <c r="A23" s="6">
        <v>14</v>
      </c>
      <c r="B23" s="5">
        <v>672</v>
      </c>
      <c r="C23" s="9">
        <v>331</v>
      </c>
      <c r="D23" s="9">
        <v>341</v>
      </c>
      <c r="E23" s="11">
        <v>9408</v>
      </c>
      <c r="F23" s="14">
        <v>4634</v>
      </c>
      <c r="G23" s="17">
        <v>4774</v>
      </c>
      <c r="H23" s="6">
        <v>49</v>
      </c>
      <c r="I23" s="5">
        <v>1304</v>
      </c>
      <c r="J23" s="9">
        <v>666</v>
      </c>
      <c r="K23" s="9">
        <v>638</v>
      </c>
      <c r="L23" s="11">
        <v>63896</v>
      </c>
      <c r="M23" s="14">
        <v>32634</v>
      </c>
      <c r="N23" s="17">
        <v>31262</v>
      </c>
      <c r="O23" s="6">
        <v>84</v>
      </c>
      <c r="P23" s="5">
        <v>701</v>
      </c>
      <c r="Q23" s="9">
        <v>260</v>
      </c>
      <c r="R23" s="9">
        <v>441</v>
      </c>
      <c r="S23" s="11">
        <f>SUM(T23:U23)</f>
        <v>58884</v>
      </c>
      <c r="T23" s="14">
        <f>SUMPRODUCT(O23*Q23)</f>
        <v>21840</v>
      </c>
      <c r="U23" s="17">
        <f>SUMPRODUCT(O23*R23)</f>
        <v>37044</v>
      </c>
    </row>
    <row r="24" spans="1:21" ht="15" customHeight="1">
      <c r="A24" s="5" t="s">
        <v>31</v>
      </c>
      <c r="B24" s="5">
        <v>3260</v>
      </c>
      <c r="C24" s="5">
        <v>1689</v>
      </c>
      <c r="D24" s="5">
        <v>1571</v>
      </c>
      <c r="E24" s="11">
        <v>55648</v>
      </c>
      <c r="F24" s="13">
        <v>28876</v>
      </c>
      <c r="G24" s="16">
        <v>26772</v>
      </c>
      <c r="H24" s="5" t="s">
        <v>11</v>
      </c>
      <c r="I24" s="5">
        <v>6607</v>
      </c>
      <c r="J24" s="5">
        <v>3291</v>
      </c>
      <c r="K24" s="5">
        <v>3316</v>
      </c>
      <c r="L24" s="11">
        <v>343886</v>
      </c>
      <c r="M24" s="13">
        <v>171302</v>
      </c>
      <c r="N24" s="16">
        <v>172584</v>
      </c>
      <c r="O24" s="5" t="s">
        <v>36</v>
      </c>
      <c r="P24" s="5">
        <v>2368</v>
      </c>
      <c r="Q24" s="5">
        <v>864</v>
      </c>
      <c r="R24" s="5">
        <v>1504</v>
      </c>
      <c r="S24" s="11">
        <f>SUM(S25:S29)</f>
        <v>205611</v>
      </c>
      <c r="T24" s="13">
        <f>SUM(T25:T29)</f>
        <v>74931</v>
      </c>
      <c r="U24" s="16">
        <f>SUM(U25:U29)</f>
        <v>130680</v>
      </c>
    </row>
    <row r="25" spans="1:21" ht="15" customHeight="1">
      <c r="A25" s="6">
        <v>15</v>
      </c>
      <c r="B25" s="5">
        <v>605</v>
      </c>
      <c r="C25" s="9">
        <v>302</v>
      </c>
      <c r="D25" s="9">
        <v>303</v>
      </c>
      <c r="E25" s="11">
        <v>9075</v>
      </c>
      <c r="F25" s="14">
        <v>4530</v>
      </c>
      <c r="G25" s="17">
        <v>4545</v>
      </c>
      <c r="H25" s="6">
        <v>50</v>
      </c>
      <c r="I25" s="5">
        <v>1229</v>
      </c>
      <c r="J25" s="9">
        <v>613</v>
      </c>
      <c r="K25" s="9">
        <v>616</v>
      </c>
      <c r="L25" s="11">
        <v>61450</v>
      </c>
      <c r="M25" s="14">
        <v>30650</v>
      </c>
      <c r="N25" s="17">
        <v>30800</v>
      </c>
      <c r="O25" s="6">
        <v>85</v>
      </c>
      <c r="P25" s="5">
        <v>568</v>
      </c>
      <c r="Q25" s="9">
        <v>232</v>
      </c>
      <c r="R25" s="9">
        <v>336</v>
      </c>
      <c r="S25" s="11">
        <f>SUM(T25:U25)</f>
        <v>48280</v>
      </c>
      <c r="T25" s="14">
        <f>SUMPRODUCT(O25*Q25)</f>
        <v>19720</v>
      </c>
      <c r="U25" s="17">
        <f>SUMPRODUCT(O25*R25)</f>
        <v>28560</v>
      </c>
    </row>
    <row r="26" spans="1:21" ht="15" customHeight="1">
      <c r="A26" s="6">
        <v>16</v>
      </c>
      <c r="B26" s="5">
        <v>627</v>
      </c>
      <c r="C26" s="9">
        <v>324</v>
      </c>
      <c r="D26" s="9">
        <v>303</v>
      </c>
      <c r="E26" s="11">
        <v>10032</v>
      </c>
      <c r="F26" s="14">
        <v>5184</v>
      </c>
      <c r="G26" s="17">
        <v>4848</v>
      </c>
      <c r="H26" s="6">
        <v>51</v>
      </c>
      <c r="I26" s="5">
        <v>1328</v>
      </c>
      <c r="J26" s="9">
        <v>658</v>
      </c>
      <c r="K26" s="9">
        <v>670</v>
      </c>
      <c r="L26" s="11">
        <v>67728</v>
      </c>
      <c r="M26" s="14">
        <v>33558</v>
      </c>
      <c r="N26" s="17">
        <v>34170</v>
      </c>
      <c r="O26" s="6">
        <v>86</v>
      </c>
      <c r="P26" s="5">
        <v>497</v>
      </c>
      <c r="Q26" s="9">
        <v>187</v>
      </c>
      <c r="R26" s="9">
        <v>310</v>
      </c>
      <c r="S26" s="11">
        <f>SUM(T26:U26)</f>
        <v>42742</v>
      </c>
      <c r="T26" s="14">
        <f>SUMPRODUCT(O26*Q26)</f>
        <v>16082</v>
      </c>
      <c r="U26" s="17">
        <f>SUMPRODUCT(O26*R26)</f>
        <v>26660</v>
      </c>
    </row>
    <row r="27" spans="1:21" ht="15" customHeight="1">
      <c r="A27" s="6">
        <v>17</v>
      </c>
      <c r="B27" s="5">
        <v>654</v>
      </c>
      <c r="C27" s="9">
        <v>340</v>
      </c>
      <c r="D27" s="9">
        <v>314</v>
      </c>
      <c r="E27" s="11">
        <v>11118</v>
      </c>
      <c r="F27" s="14">
        <v>5780</v>
      </c>
      <c r="G27" s="17">
        <v>5338</v>
      </c>
      <c r="H27" s="6">
        <v>52</v>
      </c>
      <c r="I27" s="5">
        <v>1284</v>
      </c>
      <c r="J27" s="9">
        <v>642</v>
      </c>
      <c r="K27" s="9">
        <v>642</v>
      </c>
      <c r="L27" s="11">
        <v>66768</v>
      </c>
      <c r="M27" s="14">
        <v>33384</v>
      </c>
      <c r="N27" s="17">
        <v>33384</v>
      </c>
      <c r="O27" s="6">
        <v>87</v>
      </c>
      <c r="P27" s="5">
        <v>469</v>
      </c>
      <c r="Q27" s="9">
        <v>164</v>
      </c>
      <c r="R27" s="9">
        <v>305</v>
      </c>
      <c r="S27" s="11">
        <f>SUM(T27:U27)</f>
        <v>40803</v>
      </c>
      <c r="T27" s="14">
        <f>SUMPRODUCT(O27*Q27)</f>
        <v>14268</v>
      </c>
      <c r="U27" s="17">
        <f>SUMPRODUCT(O27*R27)</f>
        <v>26535</v>
      </c>
    </row>
    <row r="28" spans="1:21" ht="15" customHeight="1">
      <c r="A28" s="6">
        <v>18</v>
      </c>
      <c r="B28" s="5">
        <v>683</v>
      </c>
      <c r="C28" s="9">
        <v>355</v>
      </c>
      <c r="D28" s="9">
        <v>328</v>
      </c>
      <c r="E28" s="11">
        <v>12294</v>
      </c>
      <c r="F28" s="14">
        <v>6390</v>
      </c>
      <c r="G28" s="17">
        <v>5904</v>
      </c>
      <c r="H28" s="6">
        <v>53</v>
      </c>
      <c r="I28" s="5">
        <v>1424</v>
      </c>
      <c r="J28" s="9">
        <v>702</v>
      </c>
      <c r="K28" s="9">
        <v>722</v>
      </c>
      <c r="L28" s="11">
        <v>75472</v>
      </c>
      <c r="M28" s="14">
        <v>37206</v>
      </c>
      <c r="N28" s="17">
        <v>38266</v>
      </c>
      <c r="O28" s="6">
        <v>88</v>
      </c>
      <c r="P28" s="5">
        <v>440</v>
      </c>
      <c r="Q28" s="9">
        <v>148</v>
      </c>
      <c r="R28" s="9">
        <v>292</v>
      </c>
      <c r="S28" s="11">
        <f>SUM(T28:U28)</f>
        <v>38720</v>
      </c>
      <c r="T28" s="14">
        <f>SUMPRODUCT(O28*Q28)</f>
        <v>13024</v>
      </c>
      <c r="U28" s="17">
        <f>SUMPRODUCT(O28*R28)</f>
        <v>25696</v>
      </c>
    </row>
    <row r="29" spans="1:21" ht="15" customHeight="1">
      <c r="A29" s="6">
        <v>19</v>
      </c>
      <c r="B29" s="5">
        <v>691</v>
      </c>
      <c r="C29" s="9">
        <v>368</v>
      </c>
      <c r="D29" s="9">
        <v>323</v>
      </c>
      <c r="E29" s="11">
        <v>13129</v>
      </c>
      <c r="F29" s="14">
        <v>6992</v>
      </c>
      <c r="G29" s="17">
        <v>6137</v>
      </c>
      <c r="H29" s="6">
        <v>54</v>
      </c>
      <c r="I29" s="5">
        <v>1342</v>
      </c>
      <c r="J29" s="9">
        <v>676</v>
      </c>
      <c r="K29" s="9">
        <v>666</v>
      </c>
      <c r="L29" s="11">
        <v>72468</v>
      </c>
      <c r="M29" s="14">
        <v>36504</v>
      </c>
      <c r="N29" s="17">
        <v>35964</v>
      </c>
      <c r="O29" s="6">
        <v>89</v>
      </c>
      <c r="P29" s="5">
        <v>394</v>
      </c>
      <c r="Q29" s="9">
        <v>133</v>
      </c>
      <c r="R29" s="9">
        <v>261</v>
      </c>
      <c r="S29" s="11">
        <f>SUM(T29:U29)</f>
        <v>35066</v>
      </c>
      <c r="T29" s="14">
        <f>SUMPRODUCT(O29*Q29)</f>
        <v>11837</v>
      </c>
      <c r="U29" s="17">
        <f>SUMPRODUCT(O29*R29)</f>
        <v>23229</v>
      </c>
    </row>
    <row r="30" spans="1:21" ht="15" customHeight="1">
      <c r="A30" s="5" t="s">
        <v>43</v>
      </c>
      <c r="B30" s="5">
        <v>4439</v>
      </c>
      <c r="C30" s="5">
        <v>2207</v>
      </c>
      <c r="D30" s="5">
        <v>2232</v>
      </c>
      <c r="E30" s="11">
        <v>98333</v>
      </c>
      <c r="F30" s="13">
        <v>48851</v>
      </c>
      <c r="G30" s="16">
        <v>49482</v>
      </c>
      <c r="H30" s="5" t="s">
        <v>20</v>
      </c>
      <c r="I30" s="5">
        <v>6333</v>
      </c>
      <c r="J30" s="5">
        <v>3176</v>
      </c>
      <c r="K30" s="5">
        <v>3157</v>
      </c>
      <c r="L30" s="11">
        <v>360476</v>
      </c>
      <c r="M30" s="13">
        <v>180876</v>
      </c>
      <c r="N30" s="16">
        <v>179600</v>
      </c>
      <c r="O30" s="5" t="s">
        <v>51</v>
      </c>
      <c r="P30" s="5">
        <v>1357</v>
      </c>
      <c r="Q30" s="5">
        <v>418</v>
      </c>
      <c r="R30" s="5">
        <v>939</v>
      </c>
      <c r="S30" s="11">
        <f>SUM(S31:S35)</f>
        <v>124334</v>
      </c>
      <c r="T30" s="13">
        <f>SUM(T31:T35)</f>
        <v>38276</v>
      </c>
      <c r="U30" s="16">
        <f>SUM(U31:U35)</f>
        <v>86058</v>
      </c>
    </row>
    <row r="31" spans="1:21" ht="15" customHeight="1">
      <c r="A31" s="6">
        <v>20</v>
      </c>
      <c r="B31" s="5">
        <v>726</v>
      </c>
      <c r="C31" s="9">
        <v>386</v>
      </c>
      <c r="D31" s="9">
        <v>340</v>
      </c>
      <c r="E31" s="11">
        <v>14520</v>
      </c>
      <c r="F31" s="14">
        <v>7720</v>
      </c>
      <c r="G31" s="17">
        <v>6800</v>
      </c>
      <c r="H31" s="6">
        <v>55</v>
      </c>
      <c r="I31" s="5">
        <v>1300</v>
      </c>
      <c r="J31" s="9">
        <v>611</v>
      </c>
      <c r="K31" s="9">
        <v>689</v>
      </c>
      <c r="L31" s="11">
        <v>71500</v>
      </c>
      <c r="M31" s="14">
        <v>33605</v>
      </c>
      <c r="N31" s="17">
        <v>37895</v>
      </c>
      <c r="O31" s="6">
        <v>90</v>
      </c>
      <c r="P31" s="5">
        <v>383</v>
      </c>
      <c r="Q31" s="9">
        <v>125</v>
      </c>
      <c r="R31" s="9">
        <v>258</v>
      </c>
      <c r="S31" s="11">
        <f>SUM(T31:U31)</f>
        <v>34470</v>
      </c>
      <c r="T31" s="14">
        <f>SUMPRODUCT(O31*Q31)</f>
        <v>11250</v>
      </c>
      <c r="U31" s="17">
        <f>SUMPRODUCT(O31*R31)</f>
        <v>23220</v>
      </c>
    </row>
    <row r="32" spans="1:21" ht="15" customHeight="1">
      <c r="A32" s="6">
        <v>21</v>
      </c>
      <c r="B32" s="5">
        <v>820</v>
      </c>
      <c r="C32" s="9">
        <v>396</v>
      </c>
      <c r="D32" s="9">
        <v>424</v>
      </c>
      <c r="E32" s="11">
        <v>17220</v>
      </c>
      <c r="F32" s="14">
        <v>8316</v>
      </c>
      <c r="G32" s="17">
        <v>8904</v>
      </c>
      <c r="H32" s="6">
        <v>56</v>
      </c>
      <c r="I32" s="5">
        <v>1329</v>
      </c>
      <c r="J32" s="9">
        <v>671</v>
      </c>
      <c r="K32" s="9">
        <v>658</v>
      </c>
      <c r="L32" s="11">
        <v>74424</v>
      </c>
      <c r="M32" s="14">
        <v>37576</v>
      </c>
      <c r="N32" s="17">
        <v>36848</v>
      </c>
      <c r="O32" s="6">
        <v>91</v>
      </c>
      <c r="P32" s="5">
        <v>308</v>
      </c>
      <c r="Q32" s="9">
        <v>92</v>
      </c>
      <c r="R32" s="9">
        <v>216</v>
      </c>
      <c r="S32" s="11">
        <f>SUM(T32:U32)</f>
        <v>28028</v>
      </c>
      <c r="T32" s="14">
        <f>SUMPRODUCT(O32*Q32)</f>
        <v>8372</v>
      </c>
      <c r="U32" s="17">
        <f>SUMPRODUCT(O32*R32)</f>
        <v>19656</v>
      </c>
    </row>
    <row r="33" spans="1:21" ht="15" customHeight="1">
      <c r="A33" s="6">
        <v>22</v>
      </c>
      <c r="B33" s="5">
        <v>934</v>
      </c>
      <c r="C33" s="9">
        <v>457</v>
      </c>
      <c r="D33" s="9">
        <v>477</v>
      </c>
      <c r="E33" s="11">
        <v>20548</v>
      </c>
      <c r="F33" s="14">
        <v>10054</v>
      </c>
      <c r="G33" s="17">
        <v>10494</v>
      </c>
      <c r="H33" s="6">
        <v>57</v>
      </c>
      <c r="I33" s="5">
        <v>1354</v>
      </c>
      <c r="J33" s="9">
        <v>698</v>
      </c>
      <c r="K33" s="9">
        <v>656</v>
      </c>
      <c r="L33" s="11">
        <v>77178</v>
      </c>
      <c r="M33" s="14">
        <v>39786</v>
      </c>
      <c r="N33" s="17">
        <v>37392</v>
      </c>
      <c r="O33" s="6">
        <v>92</v>
      </c>
      <c r="P33" s="5">
        <v>267</v>
      </c>
      <c r="Q33" s="9">
        <v>87</v>
      </c>
      <c r="R33" s="9">
        <v>180</v>
      </c>
      <c r="S33" s="11">
        <f>SUM(T33:U33)</f>
        <v>24564</v>
      </c>
      <c r="T33" s="14">
        <f>SUMPRODUCT(O33*Q33)</f>
        <v>8004</v>
      </c>
      <c r="U33" s="17">
        <f>SUMPRODUCT(O33*R33)</f>
        <v>16560</v>
      </c>
    </row>
    <row r="34" spans="1:21" ht="15" customHeight="1">
      <c r="A34" s="6">
        <v>23</v>
      </c>
      <c r="B34" s="5">
        <v>971</v>
      </c>
      <c r="C34" s="9">
        <v>471</v>
      </c>
      <c r="D34" s="9">
        <v>500</v>
      </c>
      <c r="E34" s="11">
        <v>22333</v>
      </c>
      <c r="F34" s="14">
        <v>10833</v>
      </c>
      <c r="G34" s="17">
        <v>11500</v>
      </c>
      <c r="H34" s="6">
        <v>58</v>
      </c>
      <c r="I34" s="5">
        <v>1276</v>
      </c>
      <c r="J34" s="9">
        <v>655</v>
      </c>
      <c r="K34" s="9">
        <v>621</v>
      </c>
      <c r="L34" s="11">
        <v>74008</v>
      </c>
      <c r="M34" s="14">
        <v>37990</v>
      </c>
      <c r="N34" s="17">
        <v>36018</v>
      </c>
      <c r="O34" s="6">
        <v>93</v>
      </c>
      <c r="P34" s="5">
        <v>234</v>
      </c>
      <c r="Q34" s="9">
        <v>66</v>
      </c>
      <c r="R34" s="9">
        <v>168</v>
      </c>
      <c r="S34" s="11">
        <f>SUM(T34:U34)</f>
        <v>21762</v>
      </c>
      <c r="T34" s="14">
        <f>SUMPRODUCT(O34*Q34)</f>
        <v>6138</v>
      </c>
      <c r="U34" s="17">
        <f>SUMPRODUCT(O34*R34)</f>
        <v>15624</v>
      </c>
    </row>
    <row r="35" spans="1:21" ht="15" customHeight="1">
      <c r="A35" s="6">
        <v>24</v>
      </c>
      <c r="B35" s="5">
        <v>988</v>
      </c>
      <c r="C35" s="9">
        <v>497</v>
      </c>
      <c r="D35" s="9">
        <v>491</v>
      </c>
      <c r="E35" s="11">
        <v>23712</v>
      </c>
      <c r="F35" s="14">
        <v>11928</v>
      </c>
      <c r="G35" s="17">
        <v>11784</v>
      </c>
      <c r="H35" s="6">
        <v>59</v>
      </c>
      <c r="I35" s="5">
        <v>1074</v>
      </c>
      <c r="J35" s="9">
        <v>541</v>
      </c>
      <c r="K35" s="9">
        <v>533</v>
      </c>
      <c r="L35" s="11">
        <v>63366</v>
      </c>
      <c r="M35" s="14">
        <v>31919</v>
      </c>
      <c r="N35" s="17">
        <v>31447</v>
      </c>
      <c r="O35" s="6">
        <v>94</v>
      </c>
      <c r="P35" s="5">
        <v>165</v>
      </c>
      <c r="Q35" s="9">
        <v>48</v>
      </c>
      <c r="R35" s="9">
        <v>117</v>
      </c>
      <c r="S35" s="11">
        <f>SUM(T35:U35)</f>
        <v>15510</v>
      </c>
      <c r="T35" s="14">
        <f>SUMPRODUCT(O35*Q35)</f>
        <v>4512</v>
      </c>
      <c r="U35" s="17">
        <f>SUMPRODUCT(O35*R35)</f>
        <v>10998</v>
      </c>
    </row>
    <row r="36" spans="1:21" ht="15" customHeight="1">
      <c r="A36" s="5" t="s">
        <v>29</v>
      </c>
      <c r="B36" s="5">
        <v>5264</v>
      </c>
      <c r="C36" s="5">
        <v>2544</v>
      </c>
      <c r="D36" s="5">
        <v>2720</v>
      </c>
      <c r="E36" s="11">
        <v>142231</v>
      </c>
      <c r="F36" s="13">
        <v>68753</v>
      </c>
      <c r="G36" s="16">
        <v>73478</v>
      </c>
      <c r="H36" s="5" t="s">
        <v>50</v>
      </c>
      <c r="I36" s="5">
        <v>5301</v>
      </c>
      <c r="J36" s="5">
        <v>2766</v>
      </c>
      <c r="K36" s="5">
        <v>2535</v>
      </c>
      <c r="L36" s="11">
        <v>327753</v>
      </c>
      <c r="M36" s="13">
        <v>170926</v>
      </c>
      <c r="N36" s="16">
        <v>156827</v>
      </c>
      <c r="O36" s="5" t="s">
        <v>35</v>
      </c>
      <c r="P36" s="5">
        <v>386</v>
      </c>
      <c r="Q36" s="5">
        <v>75</v>
      </c>
      <c r="R36" s="5">
        <v>311</v>
      </c>
      <c r="S36" s="11">
        <f>SUM(S37:S41)</f>
        <v>37211</v>
      </c>
      <c r="T36" s="13">
        <f>SUM(T37:T41)</f>
        <v>7212</v>
      </c>
      <c r="U36" s="16">
        <f>SUM(U37:U41)</f>
        <v>29999</v>
      </c>
    </row>
    <row r="37" spans="1:21" ht="15" customHeight="1">
      <c r="A37" s="6">
        <v>25</v>
      </c>
      <c r="B37" s="5">
        <v>1009</v>
      </c>
      <c r="C37" s="9">
        <v>476</v>
      </c>
      <c r="D37" s="9">
        <v>533</v>
      </c>
      <c r="E37" s="11">
        <v>25225</v>
      </c>
      <c r="F37" s="14">
        <v>11900</v>
      </c>
      <c r="G37" s="17">
        <v>13325</v>
      </c>
      <c r="H37" s="6">
        <v>60</v>
      </c>
      <c r="I37" s="5">
        <v>1211</v>
      </c>
      <c r="J37" s="9">
        <v>639</v>
      </c>
      <c r="K37" s="9">
        <v>572</v>
      </c>
      <c r="L37" s="11">
        <v>72660</v>
      </c>
      <c r="M37" s="14">
        <v>38340</v>
      </c>
      <c r="N37" s="17">
        <v>34320</v>
      </c>
      <c r="O37" s="6">
        <v>95</v>
      </c>
      <c r="P37" s="5">
        <v>135</v>
      </c>
      <c r="Q37" s="9">
        <v>33</v>
      </c>
      <c r="R37" s="9">
        <v>102</v>
      </c>
      <c r="S37" s="11">
        <f>SUM(T37:U37)</f>
        <v>12825</v>
      </c>
      <c r="T37" s="14">
        <f>SUMPRODUCT(O37*Q37)</f>
        <v>3135</v>
      </c>
      <c r="U37" s="17">
        <f>SUMPRODUCT(O37*R37)</f>
        <v>9690</v>
      </c>
    </row>
    <row r="38" spans="1:21" ht="15" customHeight="1">
      <c r="A38" s="6">
        <v>26</v>
      </c>
      <c r="B38" s="5">
        <v>1071</v>
      </c>
      <c r="C38" s="9">
        <v>526</v>
      </c>
      <c r="D38" s="9">
        <v>545</v>
      </c>
      <c r="E38" s="11">
        <v>27846</v>
      </c>
      <c r="F38" s="14">
        <v>13676</v>
      </c>
      <c r="G38" s="17">
        <v>14170</v>
      </c>
      <c r="H38" s="6">
        <v>61</v>
      </c>
      <c r="I38" s="5">
        <v>1199</v>
      </c>
      <c r="J38" s="9">
        <v>647</v>
      </c>
      <c r="K38" s="9">
        <v>552</v>
      </c>
      <c r="L38" s="11">
        <v>73139</v>
      </c>
      <c r="M38" s="14">
        <v>39467</v>
      </c>
      <c r="N38" s="17">
        <v>33672</v>
      </c>
      <c r="O38" s="6">
        <v>96</v>
      </c>
      <c r="P38" s="5">
        <v>81</v>
      </c>
      <c r="Q38" s="9">
        <v>13</v>
      </c>
      <c r="R38" s="9">
        <v>68</v>
      </c>
      <c r="S38" s="11">
        <f>SUM(T38:U38)</f>
        <v>7776</v>
      </c>
      <c r="T38" s="14">
        <f>SUMPRODUCT(O38*Q38)</f>
        <v>1248</v>
      </c>
      <c r="U38" s="17">
        <f>SUMPRODUCT(O38*R38)</f>
        <v>6528</v>
      </c>
    </row>
    <row r="39" spans="1:21" ht="15" customHeight="1">
      <c r="A39" s="6">
        <v>27</v>
      </c>
      <c r="B39" s="5">
        <v>1044</v>
      </c>
      <c r="C39" s="9">
        <v>504</v>
      </c>
      <c r="D39" s="9">
        <v>540</v>
      </c>
      <c r="E39" s="11">
        <v>28188</v>
      </c>
      <c r="F39" s="14">
        <v>13608</v>
      </c>
      <c r="G39" s="17">
        <v>14580</v>
      </c>
      <c r="H39" s="6">
        <v>62</v>
      </c>
      <c r="I39" s="5">
        <v>1053</v>
      </c>
      <c r="J39" s="9">
        <v>555</v>
      </c>
      <c r="K39" s="9">
        <v>498</v>
      </c>
      <c r="L39" s="11">
        <v>65286</v>
      </c>
      <c r="M39" s="14">
        <v>34410</v>
      </c>
      <c r="N39" s="17">
        <v>30876</v>
      </c>
      <c r="O39" s="6">
        <v>97</v>
      </c>
      <c r="P39" s="5">
        <v>81</v>
      </c>
      <c r="Q39" s="9">
        <v>15</v>
      </c>
      <c r="R39" s="9">
        <v>66</v>
      </c>
      <c r="S39" s="11">
        <f>SUM(T39:U39)</f>
        <v>7857</v>
      </c>
      <c r="T39" s="14">
        <f>SUMPRODUCT(O39*Q39)</f>
        <v>1455</v>
      </c>
      <c r="U39" s="17">
        <f>SUMPRODUCT(O39*R39)</f>
        <v>6402</v>
      </c>
    </row>
    <row r="40" spans="1:21" ht="15" customHeight="1">
      <c r="A40" s="6">
        <v>28</v>
      </c>
      <c r="B40" s="5">
        <v>1088</v>
      </c>
      <c r="C40" s="9">
        <v>533</v>
      </c>
      <c r="D40" s="9">
        <v>555</v>
      </c>
      <c r="E40" s="11">
        <v>30464</v>
      </c>
      <c r="F40" s="14">
        <v>14924</v>
      </c>
      <c r="G40" s="17">
        <v>15540</v>
      </c>
      <c r="H40" s="6">
        <v>63</v>
      </c>
      <c r="I40" s="5">
        <v>964</v>
      </c>
      <c r="J40" s="9">
        <v>491</v>
      </c>
      <c r="K40" s="9">
        <v>473</v>
      </c>
      <c r="L40" s="11">
        <v>60732</v>
      </c>
      <c r="M40" s="14">
        <v>30933</v>
      </c>
      <c r="N40" s="17">
        <v>29799</v>
      </c>
      <c r="O40" s="6">
        <v>98</v>
      </c>
      <c r="P40" s="5">
        <v>58</v>
      </c>
      <c r="Q40" s="9">
        <v>12</v>
      </c>
      <c r="R40" s="9">
        <v>46</v>
      </c>
      <c r="S40" s="11">
        <f>SUM(T40:U40)</f>
        <v>5684</v>
      </c>
      <c r="T40" s="14">
        <f>SUMPRODUCT(O40*Q40)</f>
        <v>1176</v>
      </c>
      <c r="U40" s="17">
        <f>SUMPRODUCT(O40*R40)</f>
        <v>4508</v>
      </c>
    </row>
    <row r="41" spans="1:21" ht="15" customHeight="1">
      <c r="A41" s="6">
        <v>29</v>
      </c>
      <c r="B41" s="5">
        <v>1052</v>
      </c>
      <c r="C41" s="9">
        <v>505</v>
      </c>
      <c r="D41" s="9">
        <v>547</v>
      </c>
      <c r="E41" s="11">
        <v>30508</v>
      </c>
      <c r="F41" s="14">
        <v>14645</v>
      </c>
      <c r="G41" s="17">
        <v>15863</v>
      </c>
      <c r="H41" s="6">
        <v>64</v>
      </c>
      <c r="I41" s="5">
        <v>874</v>
      </c>
      <c r="J41" s="9">
        <v>434</v>
      </c>
      <c r="K41" s="9">
        <v>440</v>
      </c>
      <c r="L41" s="11">
        <v>55936</v>
      </c>
      <c r="M41" s="14">
        <v>27776</v>
      </c>
      <c r="N41" s="17">
        <v>28160</v>
      </c>
      <c r="O41" s="6">
        <v>99</v>
      </c>
      <c r="P41" s="5">
        <v>31</v>
      </c>
      <c r="Q41" s="9">
        <v>2</v>
      </c>
      <c r="R41" s="9">
        <v>29</v>
      </c>
      <c r="S41" s="11">
        <f>SUM(T41:U41)</f>
        <v>3069</v>
      </c>
      <c r="T41" s="14">
        <f>SUMPRODUCT(O41*Q41)</f>
        <v>198</v>
      </c>
      <c r="U41" s="17">
        <f>SUMPRODUCT(O41*R41)</f>
        <v>2871</v>
      </c>
    </row>
    <row r="42" spans="1:21" ht="15" customHeight="1">
      <c r="A42" s="5" t="s">
        <v>24</v>
      </c>
      <c r="B42" s="5">
        <v>5030</v>
      </c>
      <c r="C42" s="5">
        <v>2436</v>
      </c>
      <c r="D42" s="5">
        <v>2594</v>
      </c>
      <c r="E42" s="11">
        <v>160748</v>
      </c>
      <c r="F42" s="13">
        <v>77865</v>
      </c>
      <c r="G42" s="16">
        <v>82883</v>
      </c>
      <c r="H42" s="5" t="s">
        <v>4</v>
      </c>
      <c r="I42" s="5">
        <v>4177</v>
      </c>
      <c r="J42" s="5">
        <v>2074</v>
      </c>
      <c r="K42" s="5">
        <v>2103</v>
      </c>
      <c r="L42" s="11">
        <v>279440</v>
      </c>
      <c r="M42" s="13">
        <v>138748</v>
      </c>
      <c r="N42" s="16">
        <v>140692</v>
      </c>
      <c r="O42" s="5" t="s">
        <v>9</v>
      </c>
      <c r="P42" s="5">
        <v>59</v>
      </c>
      <c r="Q42" s="5">
        <v>14</v>
      </c>
      <c r="R42" s="5">
        <v>45</v>
      </c>
      <c r="S42" s="11">
        <f>SUM(S43:S47)</f>
        <v>5135</v>
      </c>
      <c r="T42" s="13">
        <f>SUM(T43:T47)</f>
        <v>1210</v>
      </c>
      <c r="U42" s="16">
        <f>SUM(U43:U47)</f>
        <v>3925</v>
      </c>
    </row>
    <row r="43" spans="1:21" ht="15" customHeight="1">
      <c r="A43" s="6">
        <v>30</v>
      </c>
      <c r="B43" s="5">
        <v>1051</v>
      </c>
      <c r="C43" s="9">
        <v>520</v>
      </c>
      <c r="D43" s="9">
        <v>531</v>
      </c>
      <c r="E43" s="11">
        <v>31530</v>
      </c>
      <c r="F43" s="14">
        <v>15600</v>
      </c>
      <c r="G43" s="17">
        <v>15930</v>
      </c>
      <c r="H43" s="6">
        <v>65</v>
      </c>
      <c r="I43" s="5">
        <v>914</v>
      </c>
      <c r="J43" s="9">
        <v>449</v>
      </c>
      <c r="K43" s="9">
        <v>465</v>
      </c>
      <c r="L43" s="11">
        <v>59410</v>
      </c>
      <c r="M43" s="14">
        <v>29185</v>
      </c>
      <c r="N43" s="17">
        <v>30225</v>
      </c>
      <c r="O43" s="6">
        <v>100</v>
      </c>
      <c r="P43" s="5">
        <v>24</v>
      </c>
      <c r="Q43" s="9">
        <v>5</v>
      </c>
      <c r="R43" s="9">
        <v>19</v>
      </c>
      <c r="S43" s="11">
        <f>SUM(T43:U43)</f>
        <v>2400</v>
      </c>
      <c r="T43" s="14">
        <f>SUMPRODUCT(O43*Q43)</f>
        <v>500</v>
      </c>
      <c r="U43" s="17">
        <f>SUMPRODUCT(O43*R43)</f>
        <v>1900</v>
      </c>
    </row>
    <row r="44" spans="1:21" ht="15" customHeight="1">
      <c r="A44" s="6">
        <v>31</v>
      </c>
      <c r="B44" s="5">
        <v>1032</v>
      </c>
      <c r="C44" s="9">
        <v>477</v>
      </c>
      <c r="D44" s="9">
        <v>555</v>
      </c>
      <c r="E44" s="11">
        <v>31992</v>
      </c>
      <c r="F44" s="14">
        <v>14787</v>
      </c>
      <c r="G44" s="17">
        <v>17205</v>
      </c>
      <c r="H44" s="6">
        <v>66</v>
      </c>
      <c r="I44" s="5">
        <v>895</v>
      </c>
      <c r="J44" s="9">
        <v>460</v>
      </c>
      <c r="K44" s="9">
        <v>435</v>
      </c>
      <c r="L44" s="11">
        <v>59070</v>
      </c>
      <c r="M44" s="14">
        <v>30360</v>
      </c>
      <c r="N44" s="17">
        <v>28710</v>
      </c>
      <c r="O44" s="6">
        <v>101</v>
      </c>
      <c r="P44" s="5">
        <v>19</v>
      </c>
      <c r="Q44" s="9">
        <v>4</v>
      </c>
      <c r="R44" s="9">
        <v>15</v>
      </c>
      <c r="S44" s="11">
        <f>SUM(T44:U44)</f>
        <v>1919</v>
      </c>
      <c r="T44" s="14">
        <f>SUMPRODUCT(O44*Q44)</f>
        <v>404</v>
      </c>
      <c r="U44" s="17">
        <f>SUMPRODUCT(O44*R44)</f>
        <v>1515</v>
      </c>
    </row>
    <row r="45" spans="1:21" ht="15" customHeight="1">
      <c r="A45" s="6">
        <v>32</v>
      </c>
      <c r="B45" s="5">
        <v>988</v>
      </c>
      <c r="C45" s="9">
        <v>477</v>
      </c>
      <c r="D45" s="9">
        <v>511</v>
      </c>
      <c r="E45" s="11">
        <v>31616</v>
      </c>
      <c r="F45" s="14">
        <v>15264</v>
      </c>
      <c r="G45" s="17">
        <v>16352</v>
      </c>
      <c r="H45" s="6">
        <v>67</v>
      </c>
      <c r="I45" s="5">
        <v>846</v>
      </c>
      <c r="J45" s="9">
        <v>406</v>
      </c>
      <c r="K45" s="9">
        <v>440</v>
      </c>
      <c r="L45" s="11">
        <v>56682</v>
      </c>
      <c r="M45" s="14">
        <v>27202</v>
      </c>
      <c r="N45" s="17">
        <v>29480</v>
      </c>
      <c r="O45" s="6">
        <v>102</v>
      </c>
      <c r="P45" s="5">
        <v>8</v>
      </c>
      <c r="Q45" s="9">
        <v>3</v>
      </c>
      <c r="R45" s="9">
        <v>5</v>
      </c>
      <c r="S45" s="11">
        <f>SUM(T45:U45)</f>
        <v>816</v>
      </c>
      <c r="T45" s="14">
        <f>SUMPRODUCT(O45*Q45)</f>
        <v>306</v>
      </c>
      <c r="U45" s="17">
        <f>SUMPRODUCT(O45*R45)</f>
        <v>510</v>
      </c>
    </row>
    <row r="46" spans="1:21" ht="15" customHeight="1">
      <c r="A46" s="6">
        <v>33</v>
      </c>
      <c r="B46" s="5">
        <v>996</v>
      </c>
      <c r="C46" s="9">
        <v>494</v>
      </c>
      <c r="D46" s="9">
        <v>502</v>
      </c>
      <c r="E46" s="11">
        <v>32868</v>
      </c>
      <c r="F46" s="14">
        <v>16302</v>
      </c>
      <c r="G46" s="17">
        <v>16566</v>
      </c>
      <c r="H46" s="6">
        <v>68</v>
      </c>
      <c r="I46" s="5">
        <v>740</v>
      </c>
      <c r="J46" s="9">
        <v>370</v>
      </c>
      <c r="K46" s="9">
        <v>370</v>
      </c>
      <c r="L46" s="11">
        <v>50320</v>
      </c>
      <c r="M46" s="14">
        <v>25160</v>
      </c>
      <c r="N46" s="17">
        <v>25160</v>
      </c>
      <c r="O46" s="4" t="s">
        <v>6</v>
      </c>
      <c r="P46" s="5">
        <v>8</v>
      </c>
      <c r="Q46" s="9">
        <v>2</v>
      </c>
      <c r="R46" s="9">
        <v>6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v>963</v>
      </c>
      <c r="C47" s="9">
        <v>468</v>
      </c>
      <c r="D47" s="9">
        <v>495</v>
      </c>
      <c r="E47" s="11">
        <v>32742</v>
      </c>
      <c r="F47" s="14">
        <v>15912</v>
      </c>
      <c r="G47" s="17">
        <v>16830</v>
      </c>
      <c r="H47" s="6">
        <v>69</v>
      </c>
      <c r="I47" s="5">
        <v>782</v>
      </c>
      <c r="J47" s="9">
        <v>389</v>
      </c>
      <c r="K47" s="9">
        <v>393</v>
      </c>
      <c r="L47" s="11">
        <v>53958</v>
      </c>
      <c r="M47" s="14">
        <v>26841</v>
      </c>
      <c r="N47" s="17">
        <v>27117</v>
      </c>
      <c r="O47" s="4" t="s">
        <v>27</v>
      </c>
      <c r="P47" s="5"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41</v>
      </c>
      <c r="B49" s="7">
        <f>E5/(B5-P47)</f>
        <v>46.240772323060057</v>
      </c>
      <c r="C49" s="7">
        <f>AVERAGE((F5/(C5-Q47)))</f>
        <v>44.92510248736199</v>
      </c>
      <c r="D49" s="7">
        <f>AVERAGE(G5/(D5-R47))</f>
        <v>47.476623591391245</v>
      </c>
      <c r="E49" s="7"/>
      <c r="F49" s="7"/>
      <c r="G49" s="7"/>
    </row>
    <row r="50" spans="1:7">
      <c r="B50" s="8" t="s">
        <v>26</v>
      </c>
      <c r="C50" s="8" t="s">
        <v>45</v>
      </c>
      <c r="D50" s="8" t="s">
        <v>19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3"/>
  </sheetPr>
  <dimension ref="A1:Y50"/>
  <sheetViews>
    <sheetView tabSelected="1" zoomScale="90" zoomScaleNormal="90" zoomScaleSheetLayoutView="80" workbookViewId="0">
      <selection activeCell="AA20" sqref="AA20"/>
    </sheetView>
  </sheetViews>
  <sheetFormatPr defaultRowHeight="13"/>
  <cols>
    <col min="1" max="1" width="7.125" style="24" bestFit="1" customWidth="1"/>
    <col min="2" max="2" width="7.125" style="24" customWidth="1"/>
    <col min="3" max="4" width="6.5" style="24" bestFit="1" customWidth="1"/>
    <col min="5" max="7" width="6.5" style="24" hidden="1" customWidth="1"/>
    <col min="8" max="8" width="7.125" style="24" bestFit="1" customWidth="1"/>
    <col min="9" max="9" width="7.125" style="24" customWidth="1"/>
    <col min="10" max="11" width="6.5" style="24" customWidth="1"/>
    <col min="12" max="14" width="6.5" style="24" hidden="1" customWidth="1"/>
    <col min="15" max="16" width="7.125" style="24" customWidth="1"/>
    <col min="17" max="18" width="6.5" style="24" customWidth="1"/>
    <col min="19" max="21" width="6.5" style="24" hidden="1" customWidth="1"/>
    <col min="22" max="25" width="7.125" style="24" customWidth="1"/>
    <col min="26" max="256" width="9" style="24" bestFit="1" customWidth="1"/>
    <col min="257" max="16384" width="9" style="24" customWidth="1"/>
  </cols>
  <sheetData>
    <row r="1" spans="1:25">
      <c r="A1" s="25" t="s">
        <v>47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</row>
    <row r="3" spans="1:25">
      <c r="O3" s="27">
        <f>[1]入力用_基準日!A2</f>
        <v>46143</v>
      </c>
      <c r="P3" s="19"/>
      <c r="Q3" s="19"/>
      <c r="R3" s="20" t="s">
        <v>77</v>
      </c>
    </row>
    <row r="4" spans="1:25" ht="15" customHeight="1">
      <c r="A4" s="3" t="s">
        <v>53</v>
      </c>
      <c r="B4" s="3" t="s">
        <v>25</v>
      </c>
      <c r="C4" s="3" t="s">
        <v>42</v>
      </c>
      <c r="D4" s="3" t="s">
        <v>62</v>
      </c>
      <c r="E4" s="10" t="s">
        <v>61</v>
      </c>
      <c r="F4" s="12" t="s">
        <v>18</v>
      </c>
      <c r="G4" s="15" t="s">
        <v>28</v>
      </c>
      <c r="H4" s="3" t="s">
        <v>39</v>
      </c>
      <c r="I4" s="3" t="s">
        <v>25</v>
      </c>
      <c r="J4" s="3" t="s">
        <v>42</v>
      </c>
      <c r="K4" s="3" t="s">
        <v>62</v>
      </c>
      <c r="L4" s="10" t="s">
        <v>61</v>
      </c>
      <c r="M4" s="12" t="s">
        <v>18</v>
      </c>
      <c r="N4" s="15" t="s">
        <v>28</v>
      </c>
      <c r="O4" s="3" t="s">
        <v>39</v>
      </c>
      <c r="P4" s="3" t="s">
        <v>5</v>
      </c>
      <c r="Q4" s="3" t="s">
        <v>42</v>
      </c>
      <c r="R4" s="3" t="s">
        <v>62</v>
      </c>
      <c r="S4" s="10" t="s">
        <v>61</v>
      </c>
      <c r="T4" s="12" t="s">
        <v>18</v>
      </c>
      <c r="U4" s="15" t="s">
        <v>28</v>
      </c>
    </row>
    <row r="5" spans="1:25" ht="15" customHeight="1">
      <c r="A5" s="4" t="s">
        <v>5</v>
      </c>
      <c r="B5" s="5">
        <f t="shared" ref="B5:G5" si="0">SUM(B6+B12+B18+B24+B30+B36+B42+I6+I12+I18+I24+I30+I36+I42+P6+P12+P18+P24+P30+P36+P42)</f>
        <v>82195</v>
      </c>
      <c r="C5" s="5">
        <f t="shared" si="0"/>
        <v>39810</v>
      </c>
      <c r="D5" s="5">
        <f t="shared" si="0"/>
        <v>42385</v>
      </c>
      <c r="E5" s="11">
        <f t="shared" si="0"/>
        <v>3798169</v>
      </c>
      <c r="F5" s="13">
        <f t="shared" si="0"/>
        <v>1786441</v>
      </c>
      <c r="G5" s="16">
        <f t="shared" si="0"/>
        <v>2011728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53</v>
      </c>
      <c r="X5" s="4" t="s">
        <v>17</v>
      </c>
      <c r="Y5" s="22" t="s">
        <v>80</v>
      </c>
    </row>
    <row r="6" spans="1:25" ht="15" customHeight="1">
      <c r="A6" s="5" t="s">
        <v>56</v>
      </c>
      <c r="B6" s="5">
        <f t="shared" ref="B6:B47" si="1">SUM(C6:D6)</f>
        <v>2654</v>
      </c>
      <c r="C6" s="5">
        <f>SUM(C7:C11)</f>
        <v>1351</v>
      </c>
      <c r="D6" s="5">
        <f>SUM(D7:D11)</f>
        <v>1303</v>
      </c>
      <c r="E6" s="11">
        <f>SUM(E7:E11)</f>
        <v>5431</v>
      </c>
      <c r="F6" s="13">
        <f>SUM(F7:F11)</f>
        <v>2739</v>
      </c>
      <c r="G6" s="16">
        <f>SUM(G7:G11)</f>
        <v>2692</v>
      </c>
      <c r="H6" s="5" t="s">
        <v>44</v>
      </c>
      <c r="I6" s="5">
        <f t="shared" ref="I6:I47" si="2">SUM(J6:K6)</f>
        <v>4894</v>
      </c>
      <c r="J6" s="5">
        <f>SUM(J7:J11)</f>
        <v>2352</v>
      </c>
      <c r="K6" s="5">
        <f>SUM(K7:K11)</f>
        <v>2542</v>
      </c>
      <c r="L6" s="11">
        <f>SUM(L7:L11)</f>
        <v>181342</v>
      </c>
      <c r="M6" s="13">
        <f>SUM(M7:M11)</f>
        <v>87204</v>
      </c>
      <c r="N6" s="16">
        <f>SUM(N7:N11)</f>
        <v>94138</v>
      </c>
      <c r="O6" s="5" t="s">
        <v>68</v>
      </c>
      <c r="P6" s="5">
        <f t="shared" ref="P6:P47" si="3">SUM(Q6:R6)</f>
        <v>3648</v>
      </c>
      <c r="Q6" s="5">
        <f>SUM(Q7:Q11)</f>
        <v>1760</v>
      </c>
      <c r="R6" s="5">
        <f>SUM(R7:R11)</f>
        <v>1888</v>
      </c>
      <c r="S6" s="11">
        <f>SUM(S7:S11)</f>
        <v>262672</v>
      </c>
      <c r="T6" s="13">
        <f>SUM(T7:T11)</f>
        <v>126704</v>
      </c>
      <c r="U6" s="16">
        <f>SUM(U7:U11)</f>
        <v>135968</v>
      </c>
      <c r="W6" s="21" t="s">
        <v>78</v>
      </c>
      <c r="X6" s="4">
        <f>SUM(B6+B12+B18)</f>
        <v>9395</v>
      </c>
      <c r="Y6" s="23">
        <f>AVERAGE(X6/(B5-P47))</f>
        <v>0.11430135653020257</v>
      </c>
    </row>
    <row r="7" spans="1:25" ht="15" customHeight="1">
      <c r="A7" s="6">
        <v>0</v>
      </c>
      <c r="B7" s="5">
        <f t="shared" si="1"/>
        <v>540</v>
      </c>
      <c r="C7" s="9">
        <f>'[1]★日本人'!C7+'[1]★外国人'!C7</f>
        <v>280</v>
      </c>
      <c r="D7" s="9">
        <f>'[1]★日本人'!D7+'[1]★外国人'!D7</f>
        <v>260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923</v>
      </c>
      <c r="J7" s="9">
        <f>'[1]★日本人'!J7+'[1]★外国人'!J7</f>
        <v>423</v>
      </c>
      <c r="K7" s="9">
        <f>'[1]★日本人'!K7+'[1]★外国人'!K7</f>
        <v>500</v>
      </c>
      <c r="L7" s="11">
        <f>SUM(M7:N7)</f>
        <v>32305</v>
      </c>
      <c r="M7" s="14">
        <f>SUMPRODUCT(H7*J7)</f>
        <v>14805</v>
      </c>
      <c r="N7" s="17">
        <f>SUMPRODUCT(H7*K7)</f>
        <v>17500</v>
      </c>
      <c r="O7" s="6">
        <v>70</v>
      </c>
      <c r="P7" s="5">
        <f t="shared" si="3"/>
        <v>731</v>
      </c>
      <c r="Q7" s="9">
        <f>'[1]★日本人'!Q7+'[1]★外国人'!Q7</f>
        <v>362</v>
      </c>
      <c r="R7" s="9">
        <f>'[1]★日本人'!R7+'[1]★外国人'!R7</f>
        <v>369</v>
      </c>
      <c r="S7" s="11">
        <f>SUM(T7:U7)</f>
        <v>51170</v>
      </c>
      <c r="T7" s="14">
        <f>SUMPRODUCT(O7*Q7)</f>
        <v>25340</v>
      </c>
      <c r="U7" s="17">
        <f>SUMPRODUCT(O7*R7)</f>
        <v>25830</v>
      </c>
      <c r="W7" s="21" t="s">
        <v>79</v>
      </c>
      <c r="X7" s="4">
        <f>SUM(B24+B30+B36+B42+I6+I12+I18+I24+I30+I36)</f>
        <v>53097</v>
      </c>
      <c r="Y7" s="23">
        <f>AVERAGE(X7/(B5-P47))</f>
        <v>0.64598819879554714</v>
      </c>
    </row>
    <row r="8" spans="1:25" ht="15" customHeight="1">
      <c r="A8" s="6">
        <v>1</v>
      </c>
      <c r="B8" s="5">
        <f t="shared" si="1"/>
        <v>486</v>
      </c>
      <c r="C8" s="9">
        <f>'[1]★日本人'!C8+'[1]★外国人'!C8</f>
        <v>255</v>
      </c>
      <c r="D8" s="9">
        <f>'[1]★日本人'!D8+'[1]★外国人'!D8</f>
        <v>231</v>
      </c>
      <c r="E8" s="11">
        <f>SUM(F8:G8)</f>
        <v>486</v>
      </c>
      <c r="F8" s="14">
        <f>SUMPRODUCT(A8*C8)</f>
        <v>255</v>
      </c>
      <c r="G8" s="17">
        <f>SUMPRODUCT(A8*D8)</f>
        <v>231</v>
      </c>
      <c r="H8" s="6">
        <v>36</v>
      </c>
      <c r="I8" s="5">
        <f t="shared" si="2"/>
        <v>942</v>
      </c>
      <c r="J8" s="9">
        <f>'[1]★日本人'!J8+'[1]★外国人'!J8</f>
        <v>455</v>
      </c>
      <c r="K8" s="9">
        <f>'[1]★日本人'!K8+'[1]★外国人'!K8</f>
        <v>487</v>
      </c>
      <c r="L8" s="11">
        <f>SUM(M8:N8)</f>
        <v>33912</v>
      </c>
      <c r="M8" s="14">
        <f>SUMPRODUCT(H8*J8)</f>
        <v>16380</v>
      </c>
      <c r="N8" s="17">
        <f>SUMPRODUCT(H8*K8)</f>
        <v>17532</v>
      </c>
      <c r="O8" s="6">
        <v>71</v>
      </c>
      <c r="P8" s="5">
        <f t="shared" si="3"/>
        <v>743</v>
      </c>
      <c r="Q8" s="9">
        <f>'[1]★日本人'!Q8+'[1]★外国人'!Q8</f>
        <v>360</v>
      </c>
      <c r="R8" s="9">
        <f>'[1]★日本人'!R8+'[1]★外国人'!R8</f>
        <v>383</v>
      </c>
      <c r="S8" s="11">
        <f>SUM(T8:U8)</f>
        <v>52753</v>
      </c>
      <c r="T8" s="14">
        <f>SUMPRODUCT(O8*Q8)</f>
        <v>25560</v>
      </c>
      <c r="U8" s="17">
        <f>SUMPRODUCT(O8*R8)</f>
        <v>27193</v>
      </c>
      <c r="W8" s="21" t="s">
        <v>65</v>
      </c>
      <c r="X8" s="4">
        <f>SUM(I42+P6+P12+P18+P24+P30+P36+P42)</f>
        <v>19703</v>
      </c>
      <c r="Y8" s="23">
        <f>AVERAGE(X8/(B5-P47))</f>
        <v>0.23971044467425026</v>
      </c>
    </row>
    <row r="9" spans="1:25" ht="15" customHeight="1">
      <c r="A9" s="6">
        <v>2</v>
      </c>
      <c r="B9" s="5">
        <f t="shared" si="1"/>
        <v>505</v>
      </c>
      <c r="C9" s="9">
        <f>'[1]★日本人'!C9+'[1]★外国人'!C9</f>
        <v>256</v>
      </c>
      <c r="D9" s="9">
        <f>'[1]★日本人'!D9+'[1]★外国人'!D9</f>
        <v>249</v>
      </c>
      <c r="E9" s="11">
        <f>SUM(F9:G9)</f>
        <v>1010</v>
      </c>
      <c r="F9" s="14">
        <f>SUMPRODUCT(A9*C9)</f>
        <v>512</v>
      </c>
      <c r="G9" s="17">
        <f>SUMPRODUCT(A9*D9)</f>
        <v>498</v>
      </c>
      <c r="H9" s="6">
        <v>37</v>
      </c>
      <c r="I9" s="5">
        <f t="shared" si="2"/>
        <v>1006</v>
      </c>
      <c r="J9" s="9">
        <f>'[1]★日本人'!J9+'[1]★外国人'!J9</f>
        <v>491</v>
      </c>
      <c r="K9" s="9">
        <f>'[1]★日本人'!K9+'[1]★外国人'!K9</f>
        <v>515</v>
      </c>
      <c r="L9" s="11">
        <f>SUM(M9:N9)</f>
        <v>37222</v>
      </c>
      <c r="M9" s="14">
        <f>SUMPRODUCT(H9*J9)</f>
        <v>18167</v>
      </c>
      <c r="N9" s="17">
        <f>SUMPRODUCT(H9*K9)</f>
        <v>19055</v>
      </c>
      <c r="O9" s="6">
        <v>72</v>
      </c>
      <c r="P9" s="5">
        <f t="shared" si="3"/>
        <v>700</v>
      </c>
      <c r="Q9" s="9">
        <f>'[1]★日本人'!Q9+'[1]★外国人'!Q9</f>
        <v>330</v>
      </c>
      <c r="R9" s="9">
        <f>'[1]★日本人'!R9+'[1]★外国人'!R9</f>
        <v>370</v>
      </c>
      <c r="S9" s="11">
        <f>SUM(T9:U9)</f>
        <v>50400</v>
      </c>
      <c r="T9" s="14">
        <f>SUMPRODUCT(O9*Q9)</f>
        <v>23760</v>
      </c>
      <c r="U9" s="17">
        <f>SUMPRODUCT(O9*R9)</f>
        <v>26640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557</v>
      </c>
      <c r="C10" s="9">
        <f>'[1]★日本人'!C10+'[1]★外国人'!C10</f>
        <v>268</v>
      </c>
      <c r="D10" s="9">
        <f>'[1]★日本人'!D10+'[1]★外国人'!D10</f>
        <v>289</v>
      </c>
      <c r="E10" s="11">
        <f>SUM(F10:G10)</f>
        <v>1671</v>
      </c>
      <c r="F10" s="14">
        <f>SUMPRODUCT(A10*C10)</f>
        <v>804</v>
      </c>
      <c r="G10" s="17">
        <f>SUMPRODUCT(A10*D10)</f>
        <v>867</v>
      </c>
      <c r="H10" s="6">
        <v>38</v>
      </c>
      <c r="I10" s="5">
        <f t="shared" si="2"/>
        <v>994</v>
      </c>
      <c r="J10" s="9">
        <f>'[1]★日本人'!J10+'[1]★外国人'!J10</f>
        <v>485</v>
      </c>
      <c r="K10" s="9">
        <f>'[1]★日本人'!K10+'[1]★外国人'!K10</f>
        <v>509</v>
      </c>
      <c r="L10" s="11">
        <f>SUM(M10:N10)</f>
        <v>37772</v>
      </c>
      <c r="M10" s="14">
        <f>SUMPRODUCT(H10*J10)</f>
        <v>18430</v>
      </c>
      <c r="N10" s="17">
        <f>SUMPRODUCT(H10*K10)</f>
        <v>19342</v>
      </c>
      <c r="O10" s="6">
        <v>73</v>
      </c>
      <c r="P10" s="5">
        <f t="shared" si="3"/>
        <v>727</v>
      </c>
      <c r="Q10" s="9">
        <f>'[1]★日本人'!Q10+'[1]★外国人'!Q10</f>
        <v>348</v>
      </c>
      <c r="R10" s="9">
        <f>'[1]★日本人'!R10+'[1]★外国人'!R10</f>
        <v>379</v>
      </c>
      <c r="S10" s="11">
        <f>SUM(T10:U10)</f>
        <v>53071</v>
      </c>
      <c r="T10" s="14">
        <f>SUMPRODUCT(O10*Q10)</f>
        <v>25404</v>
      </c>
      <c r="U10" s="17">
        <f>SUMPRODUCT(O10*R10)</f>
        <v>27667</v>
      </c>
    </row>
    <row r="11" spans="1:25" ht="15" customHeight="1">
      <c r="A11" s="6">
        <v>4</v>
      </c>
      <c r="B11" s="5">
        <f t="shared" si="1"/>
        <v>566</v>
      </c>
      <c r="C11" s="9">
        <f>'[1]★日本人'!C11+'[1]★外国人'!C11</f>
        <v>292</v>
      </c>
      <c r="D11" s="9">
        <f>'[1]★日本人'!D11+'[1]★外国人'!D11</f>
        <v>274</v>
      </c>
      <c r="E11" s="11">
        <f>SUM(F11:G11)</f>
        <v>2264</v>
      </c>
      <c r="F11" s="14">
        <f>SUMPRODUCT(A11*C11)</f>
        <v>1168</v>
      </c>
      <c r="G11" s="17">
        <f>SUMPRODUCT(A11*D11)</f>
        <v>1096</v>
      </c>
      <c r="H11" s="6">
        <v>39</v>
      </c>
      <c r="I11" s="5">
        <f t="shared" si="2"/>
        <v>1029</v>
      </c>
      <c r="J11" s="9">
        <f>'[1]★日本人'!J11+'[1]★外国人'!J11</f>
        <v>498</v>
      </c>
      <c r="K11" s="9">
        <f>'[1]★日本人'!K11+'[1]★外国人'!K11</f>
        <v>531</v>
      </c>
      <c r="L11" s="11">
        <f>SUM(M11:N11)</f>
        <v>40131</v>
      </c>
      <c r="M11" s="14">
        <f>SUMPRODUCT(H11*J11)</f>
        <v>19422</v>
      </c>
      <c r="N11" s="17">
        <f>SUMPRODUCT(H11*K11)</f>
        <v>20709</v>
      </c>
      <c r="O11" s="6">
        <v>74</v>
      </c>
      <c r="P11" s="5">
        <f t="shared" si="3"/>
        <v>747</v>
      </c>
      <c r="Q11" s="9">
        <f>'[1]★日本人'!Q11+'[1]★外国人'!Q11</f>
        <v>360</v>
      </c>
      <c r="R11" s="9">
        <f>'[1]★日本人'!R11+'[1]★外国人'!R11</f>
        <v>387</v>
      </c>
      <c r="S11" s="11">
        <f>SUM(T11:U11)</f>
        <v>55278</v>
      </c>
      <c r="T11" s="14">
        <f>SUMPRODUCT(O11*Q11)</f>
        <v>26640</v>
      </c>
      <c r="U11" s="17">
        <f>SUMPRODUCT(O11*R11)</f>
        <v>28638</v>
      </c>
    </row>
    <row r="12" spans="1:25" ht="15" customHeight="1">
      <c r="A12" s="5" t="s">
        <v>57</v>
      </c>
      <c r="B12" s="5">
        <f t="shared" si="1"/>
        <v>3323</v>
      </c>
      <c r="C12" s="5">
        <f>SUM(C13:C17)</f>
        <v>1730</v>
      </c>
      <c r="D12" s="5">
        <f>SUM(D13:D17)</f>
        <v>1593</v>
      </c>
      <c r="E12" s="11">
        <f>SUM(E13:E17)</f>
        <v>23554</v>
      </c>
      <c r="F12" s="13">
        <f>SUM(F13:F17)</f>
        <v>12312</v>
      </c>
      <c r="G12" s="16">
        <f>SUM(G13:G17)</f>
        <v>11242</v>
      </c>
      <c r="H12" s="5" t="s">
        <v>58</v>
      </c>
      <c r="I12" s="5">
        <f t="shared" si="2"/>
        <v>5603</v>
      </c>
      <c r="J12" s="5">
        <f>SUM(J13:J17)</f>
        <v>2744</v>
      </c>
      <c r="K12" s="5">
        <f>SUM(K13:K17)</f>
        <v>2859</v>
      </c>
      <c r="L12" s="11">
        <f>SUM(L13:L17)</f>
        <v>235641</v>
      </c>
      <c r="M12" s="13">
        <f>SUM(M13:M17)</f>
        <v>115458</v>
      </c>
      <c r="N12" s="16">
        <f>SUM(N13:N17)</f>
        <v>120183</v>
      </c>
      <c r="O12" s="5" t="s">
        <v>69</v>
      </c>
      <c r="P12" s="5">
        <f t="shared" si="3"/>
        <v>4431</v>
      </c>
      <c r="Q12" s="5">
        <f>SUM(Q13:Q17)</f>
        <v>2007</v>
      </c>
      <c r="R12" s="5">
        <f>SUM(R13:R17)</f>
        <v>2424</v>
      </c>
      <c r="S12" s="11">
        <f>SUM(S13:S17)</f>
        <v>341228</v>
      </c>
      <c r="T12" s="13">
        <f>SUM(T13:T17)</f>
        <v>154466</v>
      </c>
      <c r="U12" s="16">
        <f>SUM(U13:U17)</f>
        <v>186762</v>
      </c>
    </row>
    <row r="13" spans="1:25" ht="15" customHeight="1">
      <c r="A13" s="6">
        <v>5</v>
      </c>
      <c r="B13" s="5">
        <f t="shared" si="1"/>
        <v>596</v>
      </c>
      <c r="C13" s="9">
        <f>'[1]★日本人'!C13+'[1]★外国人'!C13</f>
        <v>308</v>
      </c>
      <c r="D13" s="9">
        <f>'[1]★日本人'!D13+'[1]★外国人'!D13</f>
        <v>288</v>
      </c>
      <c r="E13" s="11">
        <f>SUM(F13:G13)</f>
        <v>2980</v>
      </c>
      <c r="F13" s="14">
        <f>SUMPRODUCT(A13*C13)</f>
        <v>1540</v>
      </c>
      <c r="G13" s="17">
        <f>SUMPRODUCT(A13*D13)</f>
        <v>1440</v>
      </c>
      <c r="H13" s="6">
        <v>40</v>
      </c>
      <c r="I13" s="5">
        <f t="shared" si="2"/>
        <v>1035</v>
      </c>
      <c r="J13" s="9">
        <f>'[1]★日本人'!J13+'[1]★外国人'!J13</f>
        <v>498</v>
      </c>
      <c r="K13" s="9">
        <f>'[1]★日本人'!K13+'[1]★外国人'!K13</f>
        <v>537</v>
      </c>
      <c r="L13" s="11">
        <f>SUM(M13:N13)</f>
        <v>41400</v>
      </c>
      <c r="M13" s="14">
        <f>SUMPRODUCT(H13*J13)</f>
        <v>19920</v>
      </c>
      <c r="N13" s="17">
        <f>SUMPRODUCT(H13*K13)</f>
        <v>21480</v>
      </c>
      <c r="O13" s="6">
        <v>75</v>
      </c>
      <c r="P13" s="5">
        <f t="shared" si="3"/>
        <v>822</v>
      </c>
      <c r="Q13" s="9">
        <f>'[1]★日本人'!Q13+'[1]★外国人'!Q13</f>
        <v>391</v>
      </c>
      <c r="R13" s="9">
        <f>'[1]★日本人'!R13+'[1]★外国人'!R13</f>
        <v>431</v>
      </c>
      <c r="S13" s="11">
        <f>SUM(T13:U13)</f>
        <v>61650</v>
      </c>
      <c r="T13" s="14">
        <f>SUMPRODUCT(O13*Q13)</f>
        <v>29325</v>
      </c>
      <c r="U13" s="17">
        <f>SUMPRODUCT(O13*R13)</f>
        <v>32325</v>
      </c>
    </row>
    <row r="14" spans="1:25" ht="15" customHeight="1">
      <c r="A14" s="6">
        <v>6</v>
      </c>
      <c r="B14" s="5">
        <f t="shared" si="1"/>
        <v>654</v>
      </c>
      <c r="C14" s="9">
        <f>'[1]★日本人'!C14+'[1]★外国人'!C14</f>
        <v>328</v>
      </c>
      <c r="D14" s="9">
        <f>'[1]★日本人'!D14+'[1]★外国人'!D14</f>
        <v>326</v>
      </c>
      <c r="E14" s="11">
        <f>SUM(F14:G14)</f>
        <v>3924</v>
      </c>
      <c r="F14" s="14">
        <f>SUMPRODUCT(A14*C14)</f>
        <v>1968</v>
      </c>
      <c r="G14" s="17">
        <f>SUMPRODUCT(A14*D14)</f>
        <v>1956</v>
      </c>
      <c r="H14" s="6">
        <v>41</v>
      </c>
      <c r="I14" s="5">
        <f t="shared" si="2"/>
        <v>1111</v>
      </c>
      <c r="J14" s="9">
        <f>'[1]★日本人'!J14+'[1]★外国人'!J14</f>
        <v>525</v>
      </c>
      <c r="K14" s="9">
        <f>'[1]★日本人'!K14+'[1]★外国人'!K14</f>
        <v>586</v>
      </c>
      <c r="L14" s="11">
        <f>SUM(M14:N14)</f>
        <v>45551</v>
      </c>
      <c r="M14" s="14">
        <f>SUMPRODUCT(H14*J14)</f>
        <v>21525</v>
      </c>
      <c r="N14" s="17">
        <f>SUMPRODUCT(H14*K14)</f>
        <v>24026</v>
      </c>
      <c r="O14" s="6">
        <v>76</v>
      </c>
      <c r="P14" s="5">
        <f t="shared" si="3"/>
        <v>910</v>
      </c>
      <c r="Q14" s="9">
        <f>'[1]★日本人'!Q14+'[1]★外国人'!Q14</f>
        <v>420</v>
      </c>
      <c r="R14" s="9">
        <f>'[1]★日本人'!R14+'[1]★外国人'!R14</f>
        <v>490</v>
      </c>
      <c r="S14" s="11">
        <f>SUM(T14:U14)</f>
        <v>69160</v>
      </c>
      <c r="T14" s="14">
        <f>SUMPRODUCT(O14*Q14)</f>
        <v>31920</v>
      </c>
      <c r="U14" s="17">
        <f>SUMPRODUCT(O14*R14)</f>
        <v>37240</v>
      </c>
    </row>
    <row r="15" spans="1:25" ht="15" customHeight="1">
      <c r="A15" s="6">
        <v>7</v>
      </c>
      <c r="B15" s="5">
        <f t="shared" si="1"/>
        <v>655</v>
      </c>
      <c r="C15" s="9">
        <f>'[1]★日本人'!C15+'[1]★外国人'!C15</f>
        <v>339</v>
      </c>
      <c r="D15" s="9">
        <f>'[1]★日本人'!D15+'[1]★外国人'!D15</f>
        <v>316</v>
      </c>
      <c r="E15" s="11">
        <f>SUM(F15:G15)</f>
        <v>4585</v>
      </c>
      <c r="F15" s="14">
        <f>SUMPRODUCT(A15*C15)</f>
        <v>2373</v>
      </c>
      <c r="G15" s="17">
        <f>SUMPRODUCT(A15*D15)</f>
        <v>2212</v>
      </c>
      <c r="H15" s="6">
        <v>42</v>
      </c>
      <c r="I15" s="5">
        <f t="shared" si="2"/>
        <v>1099</v>
      </c>
      <c r="J15" s="9">
        <f>'[1]★日本人'!J15+'[1]★外国人'!J15</f>
        <v>564</v>
      </c>
      <c r="K15" s="9">
        <f>'[1]★日本人'!K15+'[1]★外国人'!K15</f>
        <v>535</v>
      </c>
      <c r="L15" s="11">
        <f>SUM(M15:N15)</f>
        <v>46158</v>
      </c>
      <c r="M15" s="14">
        <f>SUMPRODUCT(H15*J15)</f>
        <v>23688</v>
      </c>
      <c r="N15" s="17">
        <f>SUMPRODUCT(H15*K15)</f>
        <v>22470</v>
      </c>
      <c r="O15" s="6">
        <v>77</v>
      </c>
      <c r="P15" s="5">
        <f t="shared" si="3"/>
        <v>930</v>
      </c>
      <c r="Q15" s="9">
        <f>'[1]★日本人'!Q15+'[1]★外国人'!Q15</f>
        <v>414</v>
      </c>
      <c r="R15" s="9">
        <f>'[1]★日本人'!R15+'[1]★外国人'!R15</f>
        <v>516</v>
      </c>
      <c r="S15" s="11">
        <f>SUM(T15:U15)</f>
        <v>71610</v>
      </c>
      <c r="T15" s="14">
        <f>SUMPRODUCT(O15*Q15)</f>
        <v>31878</v>
      </c>
      <c r="U15" s="17">
        <f>SUMPRODUCT(O15*R15)</f>
        <v>39732</v>
      </c>
    </row>
    <row r="16" spans="1:25" ht="15" customHeight="1">
      <c r="A16" s="6">
        <v>8</v>
      </c>
      <c r="B16" s="5">
        <f t="shared" si="1"/>
        <v>697</v>
      </c>
      <c r="C16" s="9">
        <f>'[1]★日本人'!C16+'[1]★外国人'!C16</f>
        <v>364</v>
      </c>
      <c r="D16" s="9">
        <f>'[1]★日本人'!D16+'[1]★外国人'!D16</f>
        <v>333</v>
      </c>
      <c r="E16" s="11">
        <f>SUM(F16:G16)</f>
        <v>5576</v>
      </c>
      <c r="F16" s="14">
        <f>SUMPRODUCT(A16*C16)</f>
        <v>2912</v>
      </c>
      <c r="G16" s="17">
        <f>SUMPRODUCT(A16*D16)</f>
        <v>2664</v>
      </c>
      <c r="H16" s="6">
        <v>43</v>
      </c>
      <c r="I16" s="5">
        <f t="shared" si="2"/>
        <v>1220</v>
      </c>
      <c r="J16" s="9">
        <f>'[1]★日本人'!J16+'[1]★外国人'!J16</f>
        <v>583</v>
      </c>
      <c r="K16" s="9">
        <f>'[1]★日本人'!K16+'[1]★外国人'!K16</f>
        <v>637</v>
      </c>
      <c r="L16" s="11">
        <f>SUM(M16:N16)</f>
        <v>52460</v>
      </c>
      <c r="M16" s="14">
        <f>SUMPRODUCT(H16*J16)</f>
        <v>25069</v>
      </c>
      <c r="N16" s="17">
        <f>SUMPRODUCT(H16*K16)</f>
        <v>27391</v>
      </c>
      <c r="O16" s="6">
        <v>78</v>
      </c>
      <c r="P16" s="5">
        <f t="shared" si="3"/>
        <v>943</v>
      </c>
      <c r="Q16" s="9">
        <f>'[1]★日本人'!Q16+'[1]★外国人'!Q16</f>
        <v>435</v>
      </c>
      <c r="R16" s="9">
        <f>'[1]★日本人'!R16+'[1]★外国人'!R16</f>
        <v>508</v>
      </c>
      <c r="S16" s="11">
        <f>SUM(T16:U16)</f>
        <v>73554</v>
      </c>
      <c r="T16" s="14">
        <f>SUMPRODUCT(O16*Q16)</f>
        <v>33930</v>
      </c>
      <c r="U16" s="17">
        <f>SUMPRODUCT(O16*R16)</f>
        <v>39624</v>
      </c>
    </row>
    <row r="17" spans="1:21" ht="15" customHeight="1">
      <c r="A17" s="6">
        <v>9</v>
      </c>
      <c r="B17" s="5">
        <f t="shared" si="1"/>
        <v>721</v>
      </c>
      <c r="C17" s="9">
        <f>'[1]★日本人'!C17+'[1]★外国人'!C17</f>
        <v>391</v>
      </c>
      <c r="D17" s="9">
        <f>'[1]★日本人'!D17+'[1]★外国人'!D17</f>
        <v>330</v>
      </c>
      <c r="E17" s="11">
        <f>SUM(F17:G17)</f>
        <v>6489</v>
      </c>
      <c r="F17" s="14">
        <f>SUMPRODUCT(A17*C17)</f>
        <v>3519</v>
      </c>
      <c r="G17" s="17">
        <f>SUMPRODUCT(A17*D17)</f>
        <v>2970</v>
      </c>
      <c r="H17" s="6">
        <v>44</v>
      </c>
      <c r="I17" s="5">
        <f t="shared" si="2"/>
        <v>1138</v>
      </c>
      <c r="J17" s="9">
        <f>'[1]★日本人'!J17+'[1]★外国人'!J17</f>
        <v>574</v>
      </c>
      <c r="K17" s="9">
        <f>'[1]★日本人'!K17+'[1]★外国人'!K17</f>
        <v>564</v>
      </c>
      <c r="L17" s="11">
        <f>SUM(M17:N17)</f>
        <v>50072</v>
      </c>
      <c r="M17" s="14">
        <f>SUMPRODUCT(H17*J17)</f>
        <v>25256</v>
      </c>
      <c r="N17" s="17">
        <f>SUMPRODUCT(H17*K17)</f>
        <v>24816</v>
      </c>
      <c r="O17" s="6">
        <v>79</v>
      </c>
      <c r="P17" s="5">
        <f t="shared" si="3"/>
        <v>826</v>
      </c>
      <c r="Q17" s="9">
        <f>'[1]★日本人'!Q17+'[1]★外国人'!Q17</f>
        <v>347</v>
      </c>
      <c r="R17" s="9">
        <f>'[1]★日本人'!R17+'[1]★外国人'!R17</f>
        <v>479</v>
      </c>
      <c r="S17" s="11">
        <f>SUM(T17:U17)</f>
        <v>65254</v>
      </c>
      <c r="T17" s="14">
        <f>SUMPRODUCT(O17*Q17)</f>
        <v>27413</v>
      </c>
      <c r="U17" s="17">
        <f>SUMPRODUCT(O17*R17)</f>
        <v>37841</v>
      </c>
    </row>
    <row r="18" spans="1:21" ht="15" customHeight="1">
      <c r="A18" s="5" t="s">
        <v>59</v>
      </c>
      <c r="B18" s="5">
        <f t="shared" si="1"/>
        <v>3418</v>
      </c>
      <c r="C18" s="5">
        <f>SUM(C19:C23)</f>
        <v>1735</v>
      </c>
      <c r="D18" s="5">
        <f>SUM(D19:D23)</f>
        <v>1683</v>
      </c>
      <c r="E18" s="11">
        <f>SUM(E19:E23)</f>
        <v>40901</v>
      </c>
      <c r="F18" s="13">
        <f>SUM(F19:F23)</f>
        <v>20736</v>
      </c>
      <c r="G18" s="16">
        <f>SUM(G19:G23)</f>
        <v>20165</v>
      </c>
      <c r="H18" s="5" t="s">
        <v>0</v>
      </c>
      <c r="I18" s="5">
        <f t="shared" si="2"/>
        <v>6189</v>
      </c>
      <c r="J18" s="5">
        <f>SUM(J19:J23)</f>
        <v>3185</v>
      </c>
      <c r="K18" s="5">
        <f>SUM(K19:K23)</f>
        <v>3004</v>
      </c>
      <c r="L18" s="11">
        <f>SUM(L19:L23)</f>
        <v>291190</v>
      </c>
      <c r="M18" s="13">
        <f>SUM(M19:M23)</f>
        <v>149935</v>
      </c>
      <c r="N18" s="16">
        <f>SUM(N19:N23)</f>
        <v>141255</v>
      </c>
      <c r="O18" s="5" t="s">
        <v>70</v>
      </c>
      <c r="P18" s="5">
        <f t="shared" si="3"/>
        <v>3268</v>
      </c>
      <c r="Q18" s="5">
        <f>SUM(Q19:Q23)</f>
        <v>1295</v>
      </c>
      <c r="R18" s="5">
        <f>SUM(R19:R23)</f>
        <v>1973</v>
      </c>
      <c r="S18" s="11">
        <f>SUM(S19:S23)</f>
        <v>268223</v>
      </c>
      <c r="T18" s="13">
        <f>SUM(T19:T23)</f>
        <v>106210</v>
      </c>
      <c r="U18" s="16">
        <f>SUM(U19:U23)</f>
        <v>162013</v>
      </c>
    </row>
    <row r="19" spans="1:21" ht="15" customHeight="1">
      <c r="A19" s="6">
        <v>10</v>
      </c>
      <c r="B19" s="5">
        <f t="shared" si="1"/>
        <v>670</v>
      </c>
      <c r="C19" s="9">
        <f>'[1]★日本人'!C19+'[1]★外国人'!C19</f>
        <v>357</v>
      </c>
      <c r="D19" s="9">
        <f>'[1]★日本人'!D19+'[1]★外国人'!D19</f>
        <v>313</v>
      </c>
      <c r="E19" s="11">
        <f>SUM(F19:G19)</f>
        <v>6700</v>
      </c>
      <c r="F19" s="14">
        <f>SUMPRODUCT(A19*C19)</f>
        <v>3570</v>
      </c>
      <c r="G19" s="17">
        <f>SUMPRODUCT(A19*D19)</f>
        <v>3130</v>
      </c>
      <c r="H19" s="6">
        <v>45</v>
      </c>
      <c r="I19" s="5">
        <f t="shared" si="2"/>
        <v>1155</v>
      </c>
      <c r="J19" s="9">
        <f>'[1]★日本人'!J19+'[1]★外国人'!J19</f>
        <v>565</v>
      </c>
      <c r="K19" s="9">
        <f>'[1]★日本人'!K19+'[1]★外国人'!K19</f>
        <v>590</v>
      </c>
      <c r="L19" s="11">
        <f>SUM(M19:N19)</f>
        <v>51975</v>
      </c>
      <c r="M19" s="14">
        <f>SUMPRODUCT(H19*J19)</f>
        <v>25425</v>
      </c>
      <c r="N19" s="17">
        <f>SUMPRODUCT(H19*K19)</f>
        <v>26550</v>
      </c>
      <c r="O19" s="6">
        <v>80</v>
      </c>
      <c r="P19" s="5">
        <f t="shared" si="3"/>
        <v>581</v>
      </c>
      <c r="Q19" s="9">
        <f>'[1]★日本人'!Q19+'[1]★外国人'!Q19</f>
        <v>253</v>
      </c>
      <c r="R19" s="9">
        <f>'[1]★日本人'!R19+'[1]★外国人'!R19</f>
        <v>328</v>
      </c>
      <c r="S19" s="11">
        <f>SUM(T19:U19)</f>
        <v>46480</v>
      </c>
      <c r="T19" s="14">
        <f>SUMPRODUCT(O19*Q19)</f>
        <v>20240</v>
      </c>
      <c r="U19" s="17">
        <f>SUMPRODUCT(O19*R19)</f>
        <v>26240</v>
      </c>
    </row>
    <row r="20" spans="1:21" ht="15" customHeight="1">
      <c r="A20" s="6">
        <v>11</v>
      </c>
      <c r="B20" s="5">
        <f t="shared" si="1"/>
        <v>731</v>
      </c>
      <c r="C20" s="9">
        <f>'[1]★日本人'!C20+'[1]★外国人'!C20</f>
        <v>359</v>
      </c>
      <c r="D20" s="9">
        <f>'[1]★日本人'!D20+'[1]★外国人'!D20</f>
        <v>372</v>
      </c>
      <c r="E20" s="11">
        <f>SUM(F20:G20)</f>
        <v>8041</v>
      </c>
      <c r="F20" s="14">
        <f>SUMPRODUCT(A20*C20)</f>
        <v>3949</v>
      </c>
      <c r="G20" s="17">
        <f>SUMPRODUCT(A20*D20)</f>
        <v>4092</v>
      </c>
      <c r="H20" s="6">
        <v>46</v>
      </c>
      <c r="I20" s="5">
        <f t="shared" si="2"/>
        <v>1245</v>
      </c>
      <c r="J20" s="9">
        <f>'[1]★日本人'!J20+'[1]★外国人'!J20</f>
        <v>643</v>
      </c>
      <c r="K20" s="9">
        <f>'[1]★日本人'!K20+'[1]★外国人'!K20</f>
        <v>602</v>
      </c>
      <c r="L20" s="11">
        <f>SUM(M20:N20)</f>
        <v>57270</v>
      </c>
      <c r="M20" s="14">
        <f>SUMPRODUCT(H20*J20)</f>
        <v>29578</v>
      </c>
      <c r="N20" s="17">
        <f>SUMPRODUCT(H20*K20)</f>
        <v>27692</v>
      </c>
      <c r="O20" s="6">
        <v>81</v>
      </c>
      <c r="P20" s="5">
        <f t="shared" si="3"/>
        <v>615</v>
      </c>
      <c r="Q20" s="9">
        <f>'[1]★日本人'!Q20+'[1]★外国人'!Q20</f>
        <v>242</v>
      </c>
      <c r="R20" s="9">
        <f>'[1]★日本人'!R20+'[1]★外国人'!R20</f>
        <v>373</v>
      </c>
      <c r="S20" s="11">
        <f>SUM(T20:U20)</f>
        <v>49815</v>
      </c>
      <c r="T20" s="14">
        <f>SUMPRODUCT(O20*Q20)</f>
        <v>19602</v>
      </c>
      <c r="U20" s="17">
        <f>SUMPRODUCT(O20*R20)</f>
        <v>30213</v>
      </c>
    </row>
    <row r="21" spans="1:21" ht="15" customHeight="1">
      <c r="A21" s="6">
        <v>12</v>
      </c>
      <c r="B21" s="5">
        <f t="shared" si="1"/>
        <v>704</v>
      </c>
      <c r="C21" s="9">
        <f>'[1]★日本人'!C21+'[1]★外国人'!C21</f>
        <v>347</v>
      </c>
      <c r="D21" s="9">
        <f>'[1]★日本人'!D21+'[1]★外国人'!D21</f>
        <v>357</v>
      </c>
      <c r="E21" s="11">
        <f>SUM(F21:G21)</f>
        <v>8448</v>
      </c>
      <c r="F21" s="14">
        <f>SUMPRODUCT(A21*C21)</f>
        <v>4164</v>
      </c>
      <c r="G21" s="17">
        <f>SUMPRODUCT(A21*D21)</f>
        <v>4284</v>
      </c>
      <c r="H21" s="6">
        <v>47</v>
      </c>
      <c r="I21" s="5">
        <f t="shared" si="2"/>
        <v>1205</v>
      </c>
      <c r="J21" s="9">
        <f>'[1]★日本人'!J21+'[1]★外国人'!J21</f>
        <v>618</v>
      </c>
      <c r="K21" s="9">
        <f>'[1]★日本人'!K21+'[1]★外国人'!K21</f>
        <v>587</v>
      </c>
      <c r="L21" s="11">
        <f>SUM(M21:N21)</f>
        <v>56635</v>
      </c>
      <c r="M21" s="14">
        <f>SUMPRODUCT(H21*J21)</f>
        <v>29046</v>
      </c>
      <c r="N21" s="17">
        <f>SUMPRODUCT(H21*K21)</f>
        <v>27589</v>
      </c>
      <c r="O21" s="6">
        <v>82</v>
      </c>
      <c r="P21" s="5">
        <f t="shared" si="3"/>
        <v>735</v>
      </c>
      <c r="Q21" s="9">
        <f>'[1]★日本人'!Q21+'[1]★外国人'!Q21</f>
        <v>294</v>
      </c>
      <c r="R21" s="9">
        <f>'[1]★日本人'!R21+'[1]★外国人'!R21</f>
        <v>441</v>
      </c>
      <c r="S21" s="11">
        <f>SUM(T21:U21)</f>
        <v>60270</v>
      </c>
      <c r="T21" s="14">
        <f>SUMPRODUCT(O21*Q21)</f>
        <v>24108</v>
      </c>
      <c r="U21" s="17">
        <f>SUMPRODUCT(O21*R21)</f>
        <v>36162</v>
      </c>
    </row>
    <row r="22" spans="1:21" ht="15" customHeight="1">
      <c r="A22" s="6">
        <v>13</v>
      </c>
      <c r="B22" s="5">
        <f t="shared" si="1"/>
        <v>670</v>
      </c>
      <c r="C22" s="9">
        <f>'[1]★日本人'!C22+'[1]★外国人'!C22</f>
        <v>355</v>
      </c>
      <c r="D22" s="9">
        <f>'[1]★日本人'!D22+'[1]★外国人'!D22</f>
        <v>315</v>
      </c>
      <c r="E22" s="11">
        <f>SUM(F22:G22)</f>
        <v>8710</v>
      </c>
      <c r="F22" s="14">
        <f>SUMPRODUCT(A22*C22)</f>
        <v>4615</v>
      </c>
      <c r="G22" s="17">
        <f>SUMPRODUCT(A22*D22)</f>
        <v>4095</v>
      </c>
      <c r="H22" s="6">
        <v>48</v>
      </c>
      <c r="I22" s="5">
        <f t="shared" si="2"/>
        <v>1306</v>
      </c>
      <c r="J22" s="9">
        <f>'[1]★日本人'!J22+'[1]★外国人'!J22</f>
        <v>705</v>
      </c>
      <c r="K22" s="9">
        <f>'[1]★日本人'!K22+'[1]★外国人'!K22</f>
        <v>601</v>
      </c>
      <c r="L22" s="11">
        <f>SUM(M22:N22)</f>
        <v>62688</v>
      </c>
      <c r="M22" s="14">
        <f>SUMPRODUCT(H22*J22)</f>
        <v>33840</v>
      </c>
      <c r="N22" s="17">
        <f>SUMPRODUCT(H22*K22)</f>
        <v>28848</v>
      </c>
      <c r="O22" s="6">
        <v>83</v>
      </c>
      <c r="P22" s="5">
        <f t="shared" si="3"/>
        <v>650</v>
      </c>
      <c r="Q22" s="9">
        <f>'[1]★日本人'!Q22+'[1]★外国人'!Q22</f>
        <v>244</v>
      </c>
      <c r="R22" s="9">
        <f>'[1]★日本人'!R22+'[1]★外国人'!R22</f>
        <v>406</v>
      </c>
      <c r="S22" s="11">
        <f>SUM(T22:U22)</f>
        <v>53950</v>
      </c>
      <c r="T22" s="14">
        <f>SUMPRODUCT(O22*Q22)</f>
        <v>20252</v>
      </c>
      <c r="U22" s="17">
        <f>SUMPRODUCT(O22*R22)</f>
        <v>33698</v>
      </c>
    </row>
    <row r="23" spans="1:21" ht="15" customHeight="1">
      <c r="A23" s="6">
        <v>14</v>
      </c>
      <c r="B23" s="5">
        <f t="shared" si="1"/>
        <v>643</v>
      </c>
      <c r="C23" s="9">
        <f>'[1]★日本人'!C23+'[1]★外国人'!C23</f>
        <v>317</v>
      </c>
      <c r="D23" s="9">
        <f>'[1]★日本人'!D23+'[1]★外国人'!D23</f>
        <v>326</v>
      </c>
      <c r="E23" s="11">
        <f>SUM(F23:G23)</f>
        <v>9002</v>
      </c>
      <c r="F23" s="14">
        <f>SUMPRODUCT(A23*C23)</f>
        <v>4438</v>
      </c>
      <c r="G23" s="17">
        <f>SUMPRODUCT(A23*D23)</f>
        <v>4564</v>
      </c>
      <c r="H23" s="6">
        <v>49</v>
      </c>
      <c r="I23" s="5">
        <f t="shared" si="2"/>
        <v>1278</v>
      </c>
      <c r="J23" s="9">
        <f>'[1]★日本人'!J23+'[1]★外国人'!J23</f>
        <v>654</v>
      </c>
      <c r="K23" s="9">
        <f>'[1]★日本人'!K23+'[1]★外国人'!K23</f>
        <v>624</v>
      </c>
      <c r="L23" s="11">
        <f>SUM(M23:N23)</f>
        <v>62622</v>
      </c>
      <c r="M23" s="14">
        <f>SUMPRODUCT(H23*J23)</f>
        <v>32046</v>
      </c>
      <c r="N23" s="17">
        <f>SUMPRODUCT(H23*K23)</f>
        <v>30576</v>
      </c>
      <c r="O23" s="6">
        <v>84</v>
      </c>
      <c r="P23" s="5">
        <f t="shared" si="3"/>
        <v>687</v>
      </c>
      <c r="Q23" s="9">
        <f>'[1]★日本人'!Q23+'[1]★外国人'!Q23</f>
        <v>262</v>
      </c>
      <c r="R23" s="9">
        <f>'[1]★日本人'!R23+'[1]★外国人'!R23</f>
        <v>425</v>
      </c>
      <c r="S23" s="11">
        <f>SUM(T23:U23)</f>
        <v>57708</v>
      </c>
      <c r="T23" s="14">
        <f>SUMPRODUCT(O23*Q23)</f>
        <v>22008</v>
      </c>
      <c r="U23" s="17">
        <f>SUMPRODUCT(O23*R23)</f>
        <v>35700</v>
      </c>
    </row>
    <row r="24" spans="1:21" ht="15" customHeight="1">
      <c r="A24" s="5" t="s">
        <v>3</v>
      </c>
      <c r="B24" s="5">
        <f t="shared" si="1"/>
        <v>3305</v>
      </c>
      <c r="C24" s="5">
        <f>SUM(C25:C29)</f>
        <v>1726</v>
      </c>
      <c r="D24" s="5">
        <f>SUM(D25:D29)</f>
        <v>1579</v>
      </c>
      <c r="E24" s="11">
        <f>SUM(E25:E29)</f>
        <v>56409</v>
      </c>
      <c r="F24" s="13">
        <f>SUM(F25:F29)</f>
        <v>29516</v>
      </c>
      <c r="G24" s="16">
        <f>SUM(G25:G29)</f>
        <v>26893</v>
      </c>
      <c r="H24" s="5" t="s">
        <v>63</v>
      </c>
      <c r="I24" s="5">
        <f t="shared" si="2"/>
        <v>6605</v>
      </c>
      <c r="J24" s="5">
        <f>SUM(J25:J29)</f>
        <v>3285</v>
      </c>
      <c r="K24" s="5">
        <f>SUM(K25:K29)</f>
        <v>3320</v>
      </c>
      <c r="L24" s="11">
        <f>SUM(L25:L29)</f>
        <v>343731</v>
      </c>
      <c r="M24" s="13">
        <f>SUM(M25:M29)</f>
        <v>170961</v>
      </c>
      <c r="N24" s="16">
        <f>SUM(N25:N29)</f>
        <v>172770</v>
      </c>
      <c r="O24" s="5" t="s">
        <v>71</v>
      </c>
      <c r="P24" s="5">
        <f t="shared" si="3"/>
        <v>2383</v>
      </c>
      <c r="Q24" s="5">
        <f>SUM(Q25:Q29)</f>
        <v>869</v>
      </c>
      <c r="R24" s="5">
        <f>SUM(R25:R29)</f>
        <v>1514</v>
      </c>
      <c r="S24" s="11">
        <f>SUM(S25:S29)</f>
        <v>206897</v>
      </c>
      <c r="T24" s="13">
        <f>SUM(T25:T29)</f>
        <v>75358</v>
      </c>
      <c r="U24" s="16">
        <f>SUM(U25:U29)</f>
        <v>131539</v>
      </c>
    </row>
    <row r="25" spans="1:21" ht="15" customHeight="1">
      <c r="A25" s="6">
        <v>15</v>
      </c>
      <c r="B25" s="5">
        <f t="shared" si="1"/>
        <v>625</v>
      </c>
      <c r="C25" s="9">
        <f>'[1]★日本人'!C25+'[1]★外国人'!C25</f>
        <v>313</v>
      </c>
      <c r="D25" s="9">
        <f>'[1]★日本人'!D25+'[1]★外国人'!D25</f>
        <v>312</v>
      </c>
      <c r="E25" s="11">
        <f>SUM(F25:G25)</f>
        <v>9375</v>
      </c>
      <c r="F25" s="14">
        <f>SUMPRODUCT(A25*C25)</f>
        <v>4695</v>
      </c>
      <c r="G25" s="17">
        <f>SUMPRODUCT(A25*D25)</f>
        <v>4680</v>
      </c>
      <c r="H25" s="6">
        <v>50</v>
      </c>
      <c r="I25" s="5">
        <f t="shared" si="2"/>
        <v>1245</v>
      </c>
      <c r="J25" s="9">
        <f>'[1]★日本人'!J25+'[1]★外国人'!J25</f>
        <v>617</v>
      </c>
      <c r="K25" s="9">
        <f>'[1]★日本人'!K25+'[1]★外国人'!K25</f>
        <v>628</v>
      </c>
      <c r="L25" s="11">
        <f>SUM(M25:N25)</f>
        <v>62250</v>
      </c>
      <c r="M25" s="14">
        <f>SUMPRODUCT(H25*J25)</f>
        <v>30850</v>
      </c>
      <c r="N25" s="17">
        <f>SUMPRODUCT(H25*K25)</f>
        <v>31400</v>
      </c>
      <c r="O25" s="6">
        <v>85</v>
      </c>
      <c r="P25" s="5">
        <f t="shared" si="3"/>
        <v>585</v>
      </c>
      <c r="Q25" s="9">
        <f>'[1]★日本人'!Q25+'[1]★外国人'!Q25</f>
        <v>239</v>
      </c>
      <c r="R25" s="9">
        <f>'[1]★日本人'!R25+'[1]★外国人'!R25</f>
        <v>346</v>
      </c>
      <c r="S25" s="11">
        <f>SUM(T25:U25)</f>
        <v>49725</v>
      </c>
      <c r="T25" s="14">
        <f>SUMPRODUCT(O25*Q25)</f>
        <v>20315</v>
      </c>
      <c r="U25" s="17">
        <f>SUMPRODUCT(O25*R25)</f>
        <v>29410</v>
      </c>
    </row>
    <row r="26" spans="1:21" ht="15" customHeight="1">
      <c r="A26" s="6">
        <v>16</v>
      </c>
      <c r="B26" s="5">
        <f t="shared" si="1"/>
        <v>629</v>
      </c>
      <c r="C26" s="9">
        <f>'[1]★日本人'!C26+'[1]★外国人'!C26</f>
        <v>333</v>
      </c>
      <c r="D26" s="9">
        <f>'[1]★日本人'!D26+'[1]★外国人'!D26</f>
        <v>296</v>
      </c>
      <c r="E26" s="11">
        <f>SUM(F26:G26)</f>
        <v>10064</v>
      </c>
      <c r="F26" s="14">
        <f>SUMPRODUCT(A26*C26)</f>
        <v>5328</v>
      </c>
      <c r="G26" s="17">
        <f>SUMPRODUCT(A26*D26)</f>
        <v>4736</v>
      </c>
      <c r="H26" s="6">
        <v>51</v>
      </c>
      <c r="I26" s="5">
        <f t="shared" si="2"/>
        <v>1319</v>
      </c>
      <c r="J26" s="9">
        <f>'[1]★日本人'!J26+'[1]★外国人'!J26</f>
        <v>656</v>
      </c>
      <c r="K26" s="9">
        <f>'[1]★日本人'!K26+'[1]★外国人'!K26</f>
        <v>663</v>
      </c>
      <c r="L26" s="11">
        <f>SUM(M26:N26)</f>
        <v>67269</v>
      </c>
      <c r="M26" s="14">
        <f>SUMPRODUCT(H26*J26)</f>
        <v>33456</v>
      </c>
      <c r="N26" s="17">
        <f>SUMPRODUCT(H26*K26)</f>
        <v>33813</v>
      </c>
      <c r="O26" s="6">
        <v>86</v>
      </c>
      <c r="P26" s="5">
        <f t="shared" si="3"/>
        <v>501</v>
      </c>
      <c r="Q26" s="9">
        <f>'[1]★日本人'!Q26+'[1]★外国人'!Q26</f>
        <v>188</v>
      </c>
      <c r="R26" s="9">
        <f>'[1]★日本人'!R26+'[1]★外国人'!R26</f>
        <v>313</v>
      </c>
      <c r="S26" s="11">
        <f>SUM(T26:U26)</f>
        <v>43086</v>
      </c>
      <c r="T26" s="14">
        <f>SUMPRODUCT(O26*Q26)</f>
        <v>16168</v>
      </c>
      <c r="U26" s="17">
        <f>SUMPRODUCT(O26*R26)</f>
        <v>26918</v>
      </c>
    </row>
    <row r="27" spans="1:21" ht="15" customHeight="1">
      <c r="A27" s="6">
        <v>17</v>
      </c>
      <c r="B27" s="5">
        <f t="shared" si="1"/>
        <v>649</v>
      </c>
      <c r="C27" s="9">
        <f>'[1]★日本人'!C27+'[1]★外国人'!C27</f>
        <v>330</v>
      </c>
      <c r="D27" s="9">
        <f>'[1]★日本人'!D27+'[1]★外国人'!D27</f>
        <v>319</v>
      </c>
      <c r="E27" s="11">
        <f>SUM(F27:G27)</f>
        <v>11033</v>
      </c>
      <c r="F27" s="14">
        <f>SUMPRODUCT(A27*C27)</f>
        <v>5610</v>
      </c>
      <c r="G27" s="17">
        <f>SUMPRODUCT(A27*D27)</f>
        <v>5423</v>
      </c>
      <c r="H27" s="6">
        <v>52</v>
      </c>
      <c r="I27" s="5">
        <f t="shared" si="2"/>
        <v>1299</v>
      </c>
      <c r="J27" s="9">
        <f>'[1]★日本人'!J27+'[1]★外国人'!J27</f>
        <v>648</v>
      </c>
      <c r="K27" s="9">
        <f>'[1]★日本人'!K27+'[1]★外国人'!K27</f>
        <v>651</v>
      </c>
      <c r="L27" s="11">
        <f>SUM(M27:N27)</f>
        <v>67548</v>
      </c>
      <c r="M27" s="14">
        <f>SUMPRODUCT(H27*J27)</f>
        <v>33696</v>
      </c>
      <c r="N27" s="17">
        <f>SUMPRODUCT(H27*K27)</f>
        <v>33852</v>
      </c>
      <c r="O27" s="6">
        <v>87</v>
      </c>
      <c r="P27" s="5">
        <f t="shared" si="3"/>
        <v>456</v>
      </c>
      <c r="Q27" s="9">
        <f>'[1]★日本人'!Q27+'[1]★外国人'!Q27</f>
        <v>158</v>
      </c>
      <c r="R27" s="9">
        <f>'[1]★日本人'!R27+'[1]★外国人'!R27</f>
        <v>298</v>
      </c>
      <c r="S27" s="11">
        <f>SUM(T27:U27)</f>
        <v>39672</v>
      </c>
      <c r="T27" s="14">
        <f>SUMPRODUCT(O27*Q27)</f>
        <v>13746</v>
      </c>
      <c r="U27" s="17">
        <f>SUMPRODUCT(O27*R27)</f>
        <v>25926</v>
      </c>
    </row>
    <row r="28" spans="1:21" ht="15" customHeight="1">
      <c r="A28" s="6">
        <v>18</v>
      </c>
      <c r="B28" s="5">
        <f t="shared" si="1"/>
        <v>701</v>
      </c>
      <c r="C28" s="9">
        <f>'[1]★日本人'!C28+'[1]★外国人'!C28</f>
        <v>367</v>
      </c>
      <c r="D28" s="9">
        <f>'[1]★日本人'!D28+'[1]★外国人'!D28</f>
        <v>334</v>
      </c>
      <c r="E28" s="11">
        <f>SUM(F28:G28)</f>
        <v>12618</v>
      </c>
      <c r="F28" s="14">
        <f>SUMPRODUCT(A28*C28)</f>
        <v>6606</v>
      </c>
      <c r="G28" s="17">
        <f>SUMPRODUCT(A28*D28)</f>
        <v>6012</v>
      </c>
      <c r="H28" s="6">
        <v>53</v>
      </c>
      <c r="I28" s="5">
        <f t="shared" si="2"/>
        <v>1404</v>
      </c>
      <c r="J28" s="9">
        <f>'[1]★日本人'!J28+'[1]★外国人'!J28</f>
        <v>697</v>
      </c>
      <c r="K28" s="9">
        <f>'[1]★日本人'!K28+'[1]★外国人'!K28</f>
        <v>707</v>
      </c>
      <c r="L28" s="11">
        <f>SUM(M28:N28)</f>
        <v>74412</v>
      </c>
      <c r="M28" s="14">
        <f>SUMPRODUCT(H28*J28)</f>
        <v>36941</v>
      </c>
      <c r="N28" s="17">
        <f>SUMPRODUCT(H28*K28)</f>
        <v>37471</v>
      </c>
      <c r="O28" s="6">
        <v>88</v>
      </c>
      <c r="P28" s="5">
        <f t="shared" si="3"/>
        <v>435</v>
      </c>
      <c r="Q28" s="9">
        <f>'[1]★日本人'!Q28+'[1]★外国人'!Q28</f>
        <v>147</v>
      </c>
      <c r="R28" s="9">
        <f>'[1]★日本人'!R28+'[1]★外国人'!R28</f>
        <v>288</v>
      </c>
      <c r="S28" s="11">
        <f>SUM(T28:U28)</f>
        <v>38280</v>
      </c>
      <c r="T28" s="14">
        <f>SUMPRODUCT(O28*Q28)</f>
        <v>12936</v>
      </c>
      <c r="U28" s="17">
        <f>SUMPRODUCT(O28*R28)</f>
        <v>25344</v>
      </c>
    </row>
    <row r="29" spans="1:21" ht="15" customHeight="1">
      <c r="A29" s="6">
        <v>19</v>
      </c>
      <c r="B29" s="5">
        <f t="shared" si="1"/>
        <v>701</v>
      </c>
      <c r="C29" s="9">
        <f>'[1]★日本人'!C29+'[1]★外国人'!C29</f>
        <v>383</v>
      </c>
      <c r="D29" s="9">
        <f>'[1]★日本人'!D29+'[1]★外国人'!D29</f>
        <v>318</v>
      </c>
      <c r="E29" s="11">
        <f>SUM(F29:G29)</f>
        <v>13319</v>
      </c>
      <c r="F29" s="14">
        <f>SUMPRODUCT(A29*C29)</f>
        <v>7277</v>
      </c>
      <c r="G29" s="17">
        <f>SUMPRODUCT(A29*D29)</f>
        <v>6042</v>
      </c>
      <c r="H29" s="6">
        <v>54</v>
      </c>
      <c r="I29" s="5">
        <f t="shared" si="2"/>
        <v>1338</v>
      </c>
      <c r="J29" s="9">
        <f>'[1]★日本人'!J29+'[1]★外国人'!J29</f>
        <v>667</v>
      </c>
      <c r="K29" s="9">
        <f>'[1]★日本人'!K29+'[1]★外国人'!K29</f>
        <v>671</v>
      </c>
      <c r="L29" s="11">
        <f>SUM(M29:N29)</f>
        <v>72252</v>
      </c>
      <c r="M29" s="14">
        <f>SUMPRODUCT(H29*J29)</f>
        <v>36018</v>
      </c>
      <c r="N29" s="17">
        <f>SUMPRODUCT(H29*K29)</f>
        <v>36234</v>
      </c>
      <c r="O29" s="6">
        <v>89</v>
      </c>
      <c r="P29" s="5">
        <f t="shared" si="3"/>
        <v>406</v>
      </c>
      <c r="Q29" s="9">
        <f>'[1]★日本人'!Q29+'[1]★外国人'!Q29</f>
        <v>137</v>
      </c>
      <c r="R29" s="9">
        <f>'[1]★日本人'!R29+'[1]★外国人'!R29</f>
        <v>269</v>
      </c>
      <c r="S29" s="11">
        <f>SUM(T29:U29)</f>
        <v>36134</v>
      </c>
      <c r="T29" s="14">
        <f>SUMPRODUCT(O29*Q29)</f>
        <v>12193</v>
      </c>
      <c r="U29" s="17">
        <f>SUMPRODUCT(O29*R29)</f>
        <v>23941</v>
      </c>
    </row>
    <row r="30" spans="1:21" ht="15" customHeight="1">
      <c r="A30" s="5" t="s">
        <v>60</v>
      </c>
      <c r="B30" s="5">
        <f t="shared" si="1"/>
        <v>4460</v>
      </c>
      <c r="C30" s="5">
        <f>SUM(C31:C35)</f>
        <v>2217</v>
      </c>
      <c r="D30" s="5">
        <f>SUM(D31:D35)</f>
        <v>2243</v>
      </c>
      <c r="E30" s="11">
        <f>SUM(E31:E35)</f>
        <v>98775</v>
      </c>
      <c r="F30" s="13">
        <f>SUM(F31:F35)</f>
        <v>49061</v>
      </c>
      <c r="G30" s="16">
        <f>SUM(G31:G35)</f>
        <v>49714</v>
      </c>
      <c r="H30" s="5" t="s">
        <v>64</v>
      </c>
      <c r="I30" s="5">
        <f t="shared" si="2"/>
        <v>6385</v>
      </c>
      <c r="J30" s="5">
        <f>SUM(J31:J35)</f>
        <v>3201</v>
      </c>
      <c r="K30" s="5">
        <f>SUM(K31:K35)</f>
        <v>3184</v>
      </c>
      <c r="L30" s="11">
        <f>SUM(L31:L35)</f>
        <v>363475</v>
      </c>
      <c r="M30" s="13">
        <f>SUM(M31:M35)</f>
        <v>182292</v>
      </c>
      <c r="N30" s="16">
        <f>SUM(N31:N35)</f>
        <v>181183</v>
      </c>
      <c r="O30" s="5" t="s">
        <v>72</v>
      </c>
      <c r="P30" s="5">
        <f t="shared" si="3"/>
        <v>1347</v>
      </c>
      <c r="Q30" s="5">
        <f>SUM(Q31:Q35)</f>
        <v>411</v>
      </c>
      <c r="R30" s="5">
        <f>SUM(R31:R35)</f>
        <v>936</v>
      </c>
      <c r="S30" s="11">
        <f>SUM(S31:S35)</f>
        <v>123396</v>
      </c>
      <c r="T30" s="13">
        <f>SUM(T31:T35)</f>
        <v>37632</v>
      </c>
      <c r="U30" s="16">
        <f>SUM(U31:U35)</f>
        <v>85764</v>
      </c>
    </row>
    <row r="31" spans="1:21" ht="15" customHeight="1">
      <c r="A31" s="6">
        <v>20</v>
      </c>
      <c r="B31" s="5">
        <f t="shared" si="1"/>
        <v>741</v>
      </c>
      <c r="C31" s="9">
        <f>'[1]★日本人'!C31+'[1]★外国人'!C31</f>
        <v>390</v>
      </c>
      <c r="D31" s="9">
        <f>'[1]★日本人'!D31+'[1]★外国人'!D31</f>
        <v>351</v>
      </c>
      <c r="E31" s="11">
        <f>SUM(F31:G31)</f>
        <v>14820</v>
      </c>
      <c r="F31" s="14">
        <f>SUMPRODUCT(A31*C31)</f>
        <v>7800</v>
      </c>
      <c r="G31" s="17">
        <f>SUMPRODUCT(A31*D31)</f>
        <v>7020</v>
      </c>
      <c r="H31" s="6">
        <v>55</v>
      </c>
      <c r="I31" s="5">
        <f t="shared" si="2"/>
        <v>1310</v>
      </c>
      <c r="J31" s="9">
        <f>'[1]★日本人'!J31+'[1]★外国人'!J31</f>
        <v>635</v>
      </c>
      <c r="K31" s="9">
        <f>'[1]★日本人'!K31+'[1]★外国人'!K31</f>
        <v>675</v>
      </c>
      <c r="L31" s="11">
        <f>SUM(M31:N31)</f>
        <v>72050</v>
      </c>
      <c r="M31" s="14">
        <f>SUMPRODUCT(H31*J31)</f>
        <v>34925</v>
      </c>
      <c r="N31" s="17">
        <f>SUMPRODUCT(H31*K31)</f>
        <v>37125</v>
      </c>
      <c r="O31" s="6">
        <v>90</v>
      </c>
      <c r="P31" s="5">
        <f t="shared" si="3"/>
        <v>381</v>
      </c>
      <c r="Q31" s="9">
        <f>'[1]★日本人'!Q31+'[1]★外国人'!Q31</f>
        <v>123</v>
      </c>
      <c r="R31" s="9">
        <f>'[1]★日本人'!R31+'[1]★外国人'!R31</f>
        <v>258</v>
      </c>
      <c r="S31" s="11">
        <f>SUM(T31:U31)</f>
        <v>34290</v>
      </c>
      <c r="T31" s="14">
        <f>SUMPRODUCT(O31*Q31)</f>
        <v>11070</v>
      </c>
      <c r="U31" s="17">
        <f>SUMPRODUCT(O31*R31)</f>
        <v>23220</v>
      </c>
    </row>
    <row r="32" spans="1:21" ht="15" customHeight="1">
      <c r="A32" s="6">
        <v>21</v>
      </c>
      <c r="B32" s="5">
        <f t="shared" si="1"/>
        <v>826</v>
      </c>
      <c r="C32" s="9">
        <f>'[1]★日本人'!C32+'[1]★外国人'!C32</f>
        <v>410</v>
      </c>
      <c r="D32" s="9">
        <f>'[1]★日本人'!D32+'[1]★外国人'!D32</f>
        <v>416</v>
      </c>
      <c r="E32" s="11">
        <f>SUM(F32:G32)</f>
        <v>17346</v>
      </c>
      <c r="F32" s="14">
        <f>SUMPRODUCT(A32*C32)</f>
        <v>8610</v>
      </c>
      <c r="G32" s="17">
        <f>SUMPRODUCT(A32*D32)</f>
        <v>8736</v>
      </c>
      <c r="H32" s="6">
        <v>56</v>
      </c>
      <c r="I32" s="5">
        <f t="shared" si="2"/>
        <v>1345</v>
      </c>
      <c r="J32" s="9">
        <f>'[1]★日本人'!J32+'[1]★外国人'!J32</f>
        <v>662</v>
      </c>
      <c r="K32" s="9">
        <f>'[1]★日本人'!K32+'[1]★外国人'!K32</f>
        <v>683</v>
      </c>
      <c r="L32" s="11">
        <f>SUM(M32:N32)</f>
        <v>75320</v>
      </c>
      <c r="M32" s="14">
        <f>SUMPRODUCT(H32*J32)</f>
        <v>37072</v>
      </c>
      <c r="N32" s="17">
        <f>SUMPRODUCT(H32*K32)</f>
        <v>38248</v>
      </c>
      <c r="O32" s="6">
        <v>91</v>
      </c>
      <c r="P32" s="5">
        <f t="shared" si="3"/>
        <v>314</v>
      </c>
      <c r="Q32" s="9">
        <f>'[1]★日本人'!Q32+'[1]★外国人'!Q32</f>
        <v>94</v>
      </c>
      <c r="R32" s="9">
        <f>'[1]★日本人'!R32+'[1]★外国人'!R32</f>
        <v>220</v>
      </c>
      <c r="S32" s="11">
        <f>SUM(T32:U32)</f>
        <v>28574</v>
      </c>
      <c r="T32" s="14">
        <f>SUMPRODUCT(O32*Q32)</f>
        <v>8554</v>
      </c>
      <c r="U32" s="17">
        <f>SUMPRODUCT(O32*R32)</f>
        <v>20020</v>
      </c>
    </row>
    <row r="33" spans="1:21" ht="15" customHeight="1">
      <c r="A33" s="6">
        <v>22</v>
      </c>
      <c r="B33" s="5">
        <f t="shared" si="1"/>
        <v>922</v>
      </c>
      <c r="C33" s="9">
        <f>'[1]★日本人'!C33+'[1]★外国人'!C33</f>
        <v>445</v>
      </c>
      <c r="D33" s="9">
        <f>'[1]★日本人'!D33+'[1]★外国人'!D33</f>
        <v>477</v>
      </c>
      <c r="E33" s="11">
        <f>SUM(F33:G33)</f>
        <v>20284</v>
      </c>
      <c r="F33" s="14">
        <f>SUMPRODUCT(A33*C33)</f>
        <v>9790</v>
      </c>
      <c r="G33" s="17">
        <f>SUMPRODUCT(A33*D33)</f>
        <v>10494</v>
      </c>
      <c r="H33" s="6">
        <v>57</v>
      </c>
      <c r="I33" s="5">
        <f t="shared" si="2"/>
        <v>1347</v>
      </c>
      <c r="J33" s="9">
        <f>'[1]★日本人'!J33+'[1]★外国人'!J33</f>
        <v>700</v>
      </c>
      <c r="K33" s="9">
        <f>'[1]★日本人'!K33+'[1]★外国人'!K33</f>
        <v>647</v>
      </c>
      <c r="L33" s="11">
        <f>SUM(M33:N33)</f>
        <v>76779</v>
      </c>
      <c r="M33" s="14">
        <f>SUMPRODUCT(H33*J33)</f>
        <v>39900</v>
      </c>
      <c r="N33" s="17">
        <f>SUMPRODUCT(H33*K33)</f>
        <v>36879</v>
      </c>
      <c r="O33" s="6">
        <v>92</v>
      </c>
      <c r="P33" s="5">
        <f t="shared" si="3"/>
        <v>262</v>
      </c>
      <c r="Q33" s="9">
        <f>'[1]★日本人'!Q33+'[1]★外国人'!Q33</f>
        <v>82</v>
      </c>
      <c r="R33" s="9">
        <f>'[1]★日本人'!R33+'[1]★外国人'!R33</f>
        <v>180</v>
      </c>
      <c r="S33" s="11">
        <f>SUM(T33:U33)</f>
        <v>24104</v>
      </c>
      <c r="T33" s="14">
        <f>SUMPRODUCT(O33*Q33)</f>
        <v>7544</v>
      </c>
      <c r="U33" s="17">
        <f>SUMPRODUCT(O33*R33)</f>
        <v>16560</v>
      </c>
    </row>
    <row r="34" spans="1:21" ht="15" customHeight="1">
      <c r="A34" s="6">
        <v>23</v>
      </c>
      <c r="B34" s="5">
        <f t="shared" si="1"/>
        <v>979</v>
      </c>
      <c r="C34" s="9">
        <f>'[1]★日本人'!C34+'[1]★外国人'!C34</f>
        <v>467</v>
      </c>
      <c r="D34" s="9">
        <f>'[1]★日本人'!D34+'[1]★外国人'!D34</f>
        <v>512</v>
      </c>
      <c r="E34" s="11">
        <f>SUM(F34:G34)</f>
        <v>22517</v>
      </c>
      <c r="F34" s="14">
        <f>SUMPRODUCT(A34*C34)</f>
        <v>10741</v>
      </c>
      <c r="G34" s="17">
        <f>SUMPRODUCT(A34*D34)</f>
        <v>11776</v>
      </c>
      <c r="H34" s="6">
        <v>58</v>
      </c>
      <c r="I34" s="5">
        <f t="shared" si="2"/>
        <v>1271</v>
      </c>
      <c r="J34" s="9">
        <f>'[1]★日本人'!J34+'[1]★外国人'!J34</f>
        <v>641</v>
      </c>
      <c r="K34" s="9">
        <f>'[1]★日本人'!K34+'[1]★外国人'!K34</f>
        <v>630</v>
      </c>
      <c r="L34" s="11">
        <f>SUM(M34:N34)</f>
        <v>73718</v>
      </c>
      <c r="M34" s="14">
        <f>SUMPRODUCT(H34*J34)</f>
        <v>37178</v>
      </c>
      <c r="N34" s="17">
        <f>SUMPRODUCT(H34*K34)</f>
        <v>36540</v>
      </c>
      <c r="O34" s="6">
        <v>93</v>
      </c>
      <c r="P34" s="5">
        <f t="shared" si="3"/>
        <v>232</v>
      </c>
      <c r="Q34" s="9">
        <f>'[1]★日本人'!Q34+'[1]★外国人'!Q34</f>
        <v>64</v>
      </c>
      <c r="R34" s="9">
        <f>'[1]★日本人'!R34+'[1]★外国人'!R34</f>
        <v>168</v>
      </c>
      <c r="S34" s="11">
        <f>SUM(T34:U34)</f>
        <v>21576</v>
      </c>
      <c r="T34" s="14">
        <f>SUMPRODUCT(O34*Q34)</f>
        <v>5952</v>
      </c>
      <c r="U34" s="17">
        <f>SUMPRODUCT(O34*R34)</f>
        <v>15624</v>
      </c>
    </row>
    <row r="35" spans="1:21" ht="15" customHeight="1">
      <c r="A35" s="6">
        <v>24</v>
      </c>
      <c r="B35" s="5">
        <f t="shared" si="1"/>
        <v>992</v>
      </c>
      <c r="C35" s="9">
        <f>'[1]★日本人'!C35+'[1]★外国人'!C35</f>
        <v>505</v>
      </c>
      <c r="D35" s="9">
        <f>'[1]★日本人'!D35+'[1]★外国人'!D35</f>
        <v>487</v>
      </c>
      <c r="E35" s="11">
        <f>SUM(F35:G35)</f>
        <v>23808</v>
      </c>
      <c r="F35" s="14">
        <f>SUMPRODUCT(A35*C35)</f>
        <v>12120</v>
      </c>
      <c r="G35" s="17">
        <f>SUMPRODUCT(A35*D35)</f>
        <v>11688</v>
      </c>
      <c r="H35" s="6">
        <v>59</v>
      </c>
      <c r="I35" s="5">
        <f t="shared" si="2"/>
        <v>1112</v>
      </c>
      <c r="J35" s="9">
        <f>'[1]★日本人'!J35+'[1]★外国人'!J35</f>
        <v>563</v>
      </c>
      <c r="K35" s="9">
        <f>'[1]★日本人'!K35+'[1]★外国人'!K35</f>
        <v>549</v>
      </c>
      <c r="L35" s="11">
        <f>SUM(M35:N35)</f>
        <v>65608</v>
      </c>
      <c r="M35" s="14">
        <f>SUMPRODUCT(H35*J35)</f>
        <v>33217</v>
      </c>
      <c r="N35" s="17">
        <f>SUMPRODUCT(H35*K35)</f>
        <v>32391</v>
      </c>
      <c r="O35" s="6">
        <v>94</v>
      </c>
      <c r="P35" s="5">
        <f t="shared" si="3"/>
        <v>158</v>
      </c>
      <c r="Q35" s="9">
        <f>'[1]★日本人'!Q35+'[1]★外国人'!Q35</f>
        <v>48</v>
      </c>
      <c r="R35" s="9">
        <f>'[1]★日本人'!R35+'[1]★外国人'!R35</f>
        <v>110</v>
      </c>
      <c r="S35" s="11">
        <f>SUM(T35:U35)</f>
        <v>14852</v>
      </c>
      <c r="T35" s="14">
        <f>SUMPRODUCT(O35*Q35)</f>
        <v>4512</v>
      </c>
      <c r="U35" s="17">
        <f>SUMPRODUCT(O35*R35)</f>
        <v>10340</v>
      </c>
    </row>
    <row r="36" spans="1:21" ht="15" customHeight="1">
      <c r="A36" s="5" t="s">
        <v>40</v>
      </c>
      <c r="B36" s="5">
        <f t="shared" si="1"/>
        <v>5296</v>
      </c>
      <c r="C36" s="5">
        <f>SUM(C37:C41)</f>
        <v>2568</v>
      </c>
      <c r="D36" s="5">
        <f>SUM(D37:D41)</f>
        <v>2728</v>
      </c>
      <c r="E36" s="11">
        <f>SUM(E37:E41)</f>
        <v>143175</v>
      </c>
      <c r="F36" s="13">
        <f>SUM(F37:F41)</f>
        <v>69466</v>
      </c>
      <c r="G36" s="16">
        <f>SUM(G37:G41)</f>
        <v>73709</v>
      </c>
      <c r="H36" s="5" t="s">
        <v>66</v>
      </c>
      <c r="I36" s="5">
        <f t="shared" si="2"/>
        <v>5316</v>
      </c>
      <c r="J36" s="5">
        <f>SUM(J37:J41)</f>
        <v>2780</v>
      </c>
      <c r="K36" s="5">
        <f>SUM(K37:K41)</f>
        <v>2536</v>
      </c>
      <c r="L36" s="11">
        <f>SUM(L37:L41)</f>
        <v>328786</v>
      </c>
      <c r="M36" s="13">
        <f>SUM(M37:M41)</f>
        <v>171849</v>
      </c>
      <c r="N36" s="16">
        <f>SUM(N37:N41)</f>
        <v>156937</v>
      </c>
      <c r="O36" s="5" t="s">
        <v>73</v>
      </c>
      <c r="P36" s="5">
        <f t="shared" si="3"/>
        <v>389</v>
      </c>
      <c r="Q36" s="5">
        <f>SUM(Q37:Q41)</f>
        <v>71</v>
      </c>
      <c r="R36" s="5">
        <f>SUM(R37:R41)</f>
        <v>318</v>
      </c>
      <c r="S36" s="11">
        <f>SUM(S37:S41)</f>
        <v>37498</v>
      </c>
      <c r="T36" s="13">
        <f>SUM(T37:T41)</f>
        <v>6829</v>
      </c>
      <c r="U36" s="16">
        <f>SUM(U37:U41)</f>
        <v>30669</v>
      </c>
    </row>
    <row r="37" spans="1:21" ht="15" customHeight="1">
      <c r="A37" s="6">
        <v>25</v>
      </c>
      <c r="B37" s="5">
        <f t="shared" si="1"/>
        <v>1003</v>
      </c>
      <c r="C37" s="9">
        <f>'[1]★日本人'!C37+'[1]★外国人'!C37</f>
        <v>470</v>
      </c>
      <c r="D37" s="9">
        <f>'[1]★日本人'!D37+'[1]★外国人'!D37</f>
        <v>533</v>
      </c>
      <c r="E37" s="11">
        <f>SUM(F37:G37)</f>
        <v>25075</v>
      </c>
      <c r="F37" s="14">
        <f>SUMPRODUCT(A37*C37)</f>
        <v>11750</v>
      </c>
      <c r="G37" s="17">
        <f>SUMPRODUCT(A37*D37)</f>
        <v>13325</v>
      </c>
      <c r="H37" s="6">
        <v>60</v>
      </c>
      <c r="I37" s="5">
        <f t="shared" si="2"/>
        <v>1182</v>
      </c>
      <c r="J37" s="9">
        <f>'[1]★日本人'!J37+'[1]★外国人'!J37</f>
        <v>634</v>
      </c>
      <c r="K37" s="9">
        <f>'[1]★日本人'!K37+'[1]★外国人'!K37</f>
        <v>548</v>
      </c>
      <c r="L37" s="11">
        <f>SUM(M37:N37)</f>
        <v>70920</v>
      </c>
      <c r="M37" s="14">
        <f>SUMPRODUCT(H37*J37)</f>
        <v>38040</v>
      </c>
      <c r="N37" s="17">
        <f>SUMPRODUCT(H37*K37)</f>
        <v>32880</v>
      </c>
      <c r="O37" s="6">
        <v>95</v>
      </c>
      <c r="P37" s="5">
        <f t="shared" si="3"/>
        <v>140</v>
      </c>
      <c r="Q37" s="9">
        <f>'[1]★日本人'!Q37+'[1]★外国人'!Q37</f>
        <v>32</v>
      </c>
      <c r="R37" s="9">
        <f>'[1]★日本人'!R37+'[1]★外国人'!R37</f>
        <v>108</v>
      </c>
      <c r="S37" s="11">
        <f>SUM(T37:U37)</f>
        <v>13300</v>
      </c>
      <c r="T37" s="14">
        <f>SUMPRODUCT(O37*Q37)</f>
        <v>3040</v>
      </c>
      <c r="U37" s="17">
        <f>SUMPRODUCT(O37*R37)</f>
        <v>10260</v>
      </c>
    </row>
    <row r="38" spans="1:21" ht="15" customHeight="1">
      <c r="A38" s="6">
        <v>26</v>
      </c>
      <c r="B38" s="5">
        <f t="shared" si="1"/>
        <v>1058</v>
      </c>
      <c r="C38" s="9">
        <f>'[1]★日本人'!C38+'[1]★外国人'!C38</f>
        <v>514</v>
      </c>
      <c r="D38" s="9">
        <f>'[1]★日本人'!D38+'[1]★外国人'!D38</f>
        <v>544</v>
      </c>
      <c r="E38" s="11">
        <f>SUM(F38:G38)</f>
        <v>27508</v>
      </c>
      <c r="F38" s="14">
        <f>SUMPRODUCT(A38*C38)</f>
        <v>13364</v>
      </c>
      <c r="G38" s="17">
        <f>SUMPRODUCT(A38*D38)</f>
        <v>14144</v>
      </c>
      <c r="H38" s="6">
        <v>61</v>
      </c>
      <c r="I38" s="5">
        <f t="shared" si="2"/>
        <v>1207</v>
      </c>
      <c r="J38" s="9">
        <f>'[1]★日本人'!J38+'[1]★外国人'!J38</f>
        <v>641</v>
      </c>
      <c r="K38" s="9">
        <f>'[1]★日本人'!K38+'[1]★外国人'!K38</f>
        <v>566</v>
      </c>
      <c r="L38" s="11">
        <f>SUM(M38:N38)</f>
        <v>73627</v>
      </c>
      <c r="M38" s="14">
        <f>SUMPRODUCT(H38*J38)</f>
        <v>39101</v>
      </c>
      <c r="N38" s="17">
        <f>SUMPRODUCT(H38*K38)</f>
        <v>34526</v>
      </c>
      <c r="O38" s="6">
        <v>96</v>
      </c>
      <c r="P38" s="5">
        <f t="shared" si="3"/>
        <v>78</v>
      </c>
      <c r="Q38" s="9">
        <f>'[1]★日本人'!Q38+'[1]★外国人'!Q38</f>
        <v>10</v>
      </c>
      <c r="R38" s="9">
        <f>'[1]★日本人'!R38+'[1]★外国人'!R38</f>
        <v>68</v>
      </c>
      <c r="S38" s="11">
        <f>SUM(T38:U38)</f>
        <v>7488</v>
      </c>
      <c r="T38" s="14">
        <f>SUMPRODUCT(O38*Q38)</f>
        <v>960</v>
      </c>
      <c r="U38" s="17">
        <f>SUMPRODUCT(O38*R38)</f>
        <v>6528</v>
      </c>
    </row>
    <row r="39" spans="1:21" ht="15" customHeight="1">
      <c r="A39" s="6">
        <v>27</v>
      </c>
      <c r="B39" s="5">
        <f t="shared" si="1"/>
        <v>1058</v>
      </c>
      <c r="C39" s="9">
        <f>'[1]★日本人'!C39+'[1]★外国人'!C39</f>
        <v>517</v>
      </c>
      <c r="D39" s="9">
        <f>'[1]★日本人'!D39+'[1]★外国人'!D39</f>
        <v>541</v>
      </c>
      <c r="E39" s="11">
        <f>SUM(F39:G39)</f>
        <v>28566</v>
      </c>
      <c r="F39" s="14">
        <f>SUMPRODUCT(A39*C39)</f>
        <v>13959</v>
      </c>
      <c r="G39" s="17">
        <f>SUMPRODUCT(A39*D39)</f>
        <v>14607</v>
      </c>
      <c r="H39" s="6">
        <v>62</v>
      </c>
      <c r="I39" s="5">
        <f t="shared" si="2"/>
        <v>1056</v>
      </c>
      <c r="J39" s="9">
        <f>'[1]★日本人'!J39+'[1]★外国人'!J39</f>
        <v>563</v>
      </c>
      <c r="K39" s="9">
        <f>'[1]★日本人'!K39+'[1]★外国人'!K39</f>
        <v>493</v>
      </c>
      <c r="L39" s="11">
        <f>SUM(M39:N39)</f>
        <v>65472</v>
      </c>
      <c r="M39" s="14">
        <f>SUMPRODUCT(H39*J39)</f>
        <v>34906</v>
      </c>
      <c r="N39" s="17">
        <f>SUMPRODUCT(H39*K39)</f>
        <v>30566</v>
      </c>
      <c r="O39" s="6">
        <v>97</v>
      </c>
      <c r="P39" s="5">
        <f t="shared" si="3"/>
        <v>80</v>
      </c>
      <c r="Q39" s="9">
        <f>'[1]★日本人'!Q39+'[1]★外国人'!Q39</f>
        <v>15</v>
      </c>
      <c r="R39" s="9">
        <f>'[1]★日本人'!R39+'[1]★外国人'!R39</f>
        <v>65</v>
      </c>
      <c r="S39" s="11">
        <f>SUM(T39:U39)</f>
        <v>7760</v>
      </c>
      <c r="T39" s="14">
        <f>SUMPRODUCT(O39*Q39)</f>
        <v>1455</v>
      </c>
      <c r="U39" s="17">
        <f>SUMPRODUCT(O39*R39)</f>
        <v>6305</v>
      </c>
    </row>
    <row r="40" spans="1:21" ht="15" customHeight="1">
      <c r="A40" s="6">
        <v>28</v>
      </c>
      <c r="B40" s="5">
        <f t="shared" si="1"/>
        <v>1107</v>
      </c>
      <c r="C40" s="9">
        <f>'[1]★日本人'!C40+'[1]★外国人'!C40</f>
        <v>550</v>
      </c>
      <c r="D40" s="9">
        <f>'[1]★日本人'!D40+'[1]★外国人'!D40</f>
        <v>557</v>
      </c>
      <c r="E40" s="11">
        <f>SUM(F40:G40)</f>
        <v>30996</v>
      </c>
      <c r="F40" s="14">
        <f>SUMPRODUCT(A40*C40)</f>
        <v>15400</v>
      </c>
      <c r="G40" s="17">
        <f>SUMPRODUCT(A40*D40)</f>
        <v>15596</v>
      </c>
      <c r="H40" s="6">
        <v>63</v>
      </c>
      <c r="I40" s="5">
        <f t="shared" si="2"/>
        <v>977</v>
      </c>
      <c r="J40" s="9">
        <f>'[1]★日本人'!J40+'[1]★外国人'!J40</f>
        <v>486</v>
      </c>
      <c r="K40" s="9">
        <f>'[1]★日本人'!K40+'[1]★外国人'!K40</f>
        <v>491</v>
      </c>
      <c r="L40" s="11">
        <f>SUM(M40:N40)</f>
        <v>61551</v>
      </c>
      <c r="M40" s="14">
        <f>SUMPRODUCT(H40*J40)</f>
        <v>30618</v>
      </c>
      <c r="N40" s="17">
        <f>SUMPRODUCT(H40*K40)</f>
        <v>30933</v>
      </c>
      <c r="O40" s="6">
        <v>98</v>
      </c>
      <c r="P40" s="5">
        <f t="shared" si="3"/>
        <v>59</v>
      </c>
      <c r="Q40" s="9">
        <f>'[1]★日本人'!Q40+'[1]★外国人'!Q40</f>
        <v>12</v>
      </c>
      <c r="R40" s="9">
        <f>'[1]★日本人'!R40+'[1]★外国人'!R40</f>
        <v>47</v>
      </c>
      <c r="S40" s="11">
        <f>SUM(T40:U40)</f>
        <v>5782</v>
      </c>
      <c r="T40" s="14">
        <f>SUMPRODUCT(O40*Q40)</f>
        <v>1176</v>
      </c>
      <c r="U40" s="17">
        <f>SUMPRODUCT(O40*R40)</f>
        <v>4606</v>
      </c>
    </row>
    <row r="41" spans="1:21" ht="15" customHeight="1">
      <c r="A41" s="6">
        <v>29</v>
      </c>
      <c r="B41" s="5">
        <f t="shared" si="1"/>
        <v>1070</v>
      </c>
      <c r="C41" s="9">
        <f>'[1]★日本人'!C41+'[1]★外国人'!C41</f>
        <v>517</v>
      </c>
      <c r="D41" s="9">
        <f>'[1]★日本人'!D41+'[1]★外国人'!D41</f>
        <v>553</v>
      </c>
      <c r="E41" s="11">
        <f>SUM(F41:G41)</f>
        <v>31030</v>
      </c>
      <c r="F41" s="14">
        <f>SUMPRODUCT(A41*C41)</f>
        <v>14993</v>
      </c>
      <c r="G41" s="17">
        <f>SUMPRODUCT(A41*D41)</f>
        <v>16037</v>
      </c>
      <c r="H41" s="6">
        <v>64</v>
      </c>
      <c r="I41" s="5">
        <f t="shared" si="2"/>
        <v>894</v>
      </c>
      <c r="J41" s="9">
        <f>'[1]★日本人'!J41+'[1]★外国人'!J41</f>
        <v>456</v>
      </c>
      <c r="K41" s="9">
        <f>'[1]★日本人'!K41+'[1]★外国人'!K41</f>
        <v>438</v>
      </c>
      <c r="L41" s="11">
        <f>SUM(M41:N41)</f>
        <v>57216</v>
      </c>
      <c r="M41" s="14">
        <f>SUMPRODUCT(H41*J41)</f>
        <v>29184</v>
      </c>
      <c r="N41" s="17">
        <f>SUMPRODUCT(H41*K41)</f>
        <v>28032</v>
      </c>
      <c r="O41" s="6">
        <v>99</v>
      </c>
      <c r="P41" s="5">
        <f t="shared" si="3"/>
        <v>32</v>
      </c>
      <c r="Q41" s="9">
        <f>'[1]★日本人'!Q41+'[1]★外国人'!Q41</f>
        <v>2</v>
      </c>
      <c r="R41" s="9">
        <f>'[1]★日本人'!R41+'[1]★外国人'!R41</f>
        <v>30</v>
      </c>
      <c r="S41" s="11">
        <f>SUM(T41:U41)</f>
        <v>3168</v>
      </c>
      <c r="T41" s="14">
        <f>SUMPRODUCT(O41*Q41)</f>
        <v>198</v>
      </c>
      <c r="U41" s="17">
        <f>SUMPRODUCT(O41*R41)</f>
        <v>2970</v>
      </c>
    </row>
    <row r="42" spans="1:21" ht="15" customHeight="1">
      <c r="A42" s="5" t="s">
        <v>34</v>
      </c>
      <c r="B42" s="5">
        <f t="shared" si="1"/>
        <v>5044</v>
      </c>
      <c r="C42" s="5">
        <f>SUM(C43:C47)</f>
        <v>2440</v>
      </c>
      <c r="D42" s="5">
        <f>SUM(D43:D47)</f>
        <v>2604</v>
      </c>
      <c r="E42" s="11">
        <f>SUM(E43:E47)</f>
        <v>161225</v>
      </c>
      <c r="F42" s="13">
        <f>SUM(F43:F47)</f>
        <v>78032</v>
      </c>
      <c r="G42" s="16">
        <f>SUM(G43:G47)</f>
        <v>83193</v>
      </c>
      <c r="H42" s="5" t="s">
        <v>67</v>
      </c>
      <c r="I42" s="5">
        <f t="shared" si="2"/>
        <v>4181</v>
      </c>
      <c r="J42" s="5">
        <f>SUM(J43:J47)</f>
        <v>2069</v>
      </c>
      <c r="K42" s="5">
        <f>SUM(K43:K47)</f>
        <v>2112</v>
      </c>
      <c r="L42" s="11">
        <f>SUM(L43:L47)</f>
        <v>279786</v>
      </c>
      <c r="M42" s="13">
        <f>SUM(M43:M47)</f>
        <v>138471</v>
      </c>
      <c r="N42" s="16">
        <f>SUM(N43:N47)</f>
        <v>141315</v>
      </c>
      <c r="O42" s="5" t="s">
        <v>74</v>
      </c>
      <c r="P42" s="5">
        <f t="shared" si="3"/>
        <v>56</v>
      </c>
      <c r="Q42" s="5">
        <f>SUM(Q43:Q46)</f>
        <v>14</v>
      </c>
      <c r="R42" s="5">
        <f>SUM(R43:R46)</f>
        <v>42</v>
      </c>
      <c r="S42" s="11">
        <f>SUM(S43:S47)</f>
        <v>4834</v>
      </c>
      <c r="T42" s="13">
        <f>SUM(T43:T47)</f>
        <v>1210</v>
      </c>
      <c r="U42" s="16">
        <f>SUM(U43:U47)</f>
        <v>3624</v>
      </c>
    </row>
    <row r="43" spans="1:21" ht="15" customHeight="1">
      <c r="A43" s="6">
        <v>30</v>
      </c>
      <c r="B43" s="5">
        <f t="shared" si="1"/>
        <v>1046</v>
      </c>
      <c r="C43" s="9">
        <f>'[1]★日本人'!C43+'[1]★外国人'!C43</f>
        <v>505</v>
      </c>
      <c r="D43" s="9">
        <f>'[1]★日本人'!D43+'[1]★外国人'!D43</f>
        <v>541</v>
      </c>
      <c r="E43" s="11">
        <f>SUM(F43:G43)</f>
        <v>31380</v>
      </c>
      <c r="F43" s="14">
        <f>SUMPRODUCT(A43*C43)</f>
        <v>15150</v>
      </c>
      <c r="G43" s="17">
        <f>SUMPRODUCT(A43*D43)</f>
        <v>16230</v>
      </c>
      <c r="H43" s="6">
        <v>65</v>
      </c>
      <c r="I43" s="5">
        <f t="shared" si="2"/>
        <v>896</v>
      </c>
      <c r="J43" s="9">
        <f>'[1]★日本人'!J43+'[1]★外国人'!J43</f>
        <v>433</v>
      </c>
      <c r="K43" s="9">
        <f>'[1]★日本人'!K43+'[1]★外国人'!K43</f>
        <v>463</v>
      </c>
      <c r="L43" s="11">
        <f>SUM(M43:N43)</f>
        <v>58240</v>
      </c>
      <c r="M43" s="14">
        <f>SUMPRODUCT(H43*J43)</f>
        <v>28145</v>
      </c>
      <c r="N43" s="17">
        <f>SUMPRODUCT(H43*K43)</f>
        <v>30095</v>
      </c>
      <c r="O43" s="6">
        <v>100</v>
      </c>
      <c r="P43" s="5">
        <f t="shared" si="3"/>
        <v>21</v>
      </c>
      <c r="Q43" s="9">
        <f>'[1]★日本人'!Q43+'[1]★外国人'!Q43</f>
        <v>5</v>
      </c>
      <c r="R43" s="9">
        <f>'[1]★日本人'!R43+'[1]★外国人'!R43</f>
        <v>16</v>
      </c>
      <c r="S43" s="11">
        <f>SUM(T43:U43)</f>
        <v>2100</v>
      </c>
      <c r="T43" s="14">
        <f>SUMPRODUCT(O43*Q43)</f>
        <v>500</v>
      </c>
      <c r="U43" s="17">
        <f>SUMPRODUCT(O43*R43)</f>
        <v>1600</v>
      </c>
    </row>
    <row r="44" spans="1:21" ht="15" customHeight="1">
      <c r="A44" s="6">
        <v>31</v>
      </c>
      <c r="B44" s="5">
        <f t="shared" si="1"/>
        <v>1034</v>
      </c>
      <c r="C44" s="9">
        <f>'[1]★日本人'!C44+'[1]★外国人'!C44</f>
        <v>485</v>
      </c>
      <c r="D44" s="9">
        <f>'[1]★日本人'!D44+'[1]★外国人'!D44</f>
        <v>549</v>
      </c>
      <c r="E44" s="11">
        <f>SUM(F44:G44)</f>
        <v>32054</v>
      </c>
      <c r="F44" s="14">
        <f>SUMPRODUCT(A44*C44)</f>
        <v>15035</v>
      </c>
      <c r="G44" s="17">
        <f>SUMPRODUCT(A44*D44)</f>
        <v>17019</v>
      </c>
      <c r="H44" s="6">
        <v>66</v>
      </c>
      <c r="I44" s="5">
        <f t="shared" si="2"/>
        <v>894</v>
      </c>
      <c r="J44" s="9">
        <f>'[1]★日本人'!J44+'[1]★外国人'!J44</f>
        <v>458</v>
      </c>
      <c r="K44" s="9">
        <f>'[1]★日本人'!K44+'[1]★外国人'!K44</f>
        <v>436</v>
      </c>
      <c r="L44" s="11">
        <f>SUM(M44:N44)</f>
        <v>59004</v>
      </c>
      <c r="M44" s="14">
        <f>SUMPRODUCT(H44*J44)</f>
        <v>30228</v>
      </c>
      <c r="N44" s="17">
        <f>SUMPRODUCT(H44*K44)</f>
        <v>28776</v>
      </c>
      <c r="O44" s="6">
        <v>101</v>
      </c>
      <c r="P44" s="5">
        <f t="shared" si="3"/>
        <v>20</v>
      </c>
      <c r="Q44" s="9">
        <f>'[1]★日本人'!Q44+'[1]★外国人'!Q44</f>
        <v>4</v>
      </c>
      <c r="R44" s="9">
        <f>'[1]★日本人'!R44+'[1]★外国人'!R44</f>
        <v>16</v>
      </c>
      <c r="S44" s="11">
        <f>SUM(T44:U44)</f>
        <v>2020</v>
      </c>
      <c r="T44" s="14">
        <f>SUMPRODUCT(O44*Q44)</f>
        <v>404</v>
      </c>
      <c r="U44" s="17">
        <f>SUMPRODUCT(O44*R44)</f>
        <v>1616</v>
      </c>
    </row>
    <row r="45" spans="1:21" ht="15" customHeight="1">
      <c r="A45" s="6">
        <v>32</v>
      </c>
      <c r="B45" s="5">
        <f t="shared" si="1"/>
        <v>997</v>
      </c>
      <c r="C45" s="9">
        <f>'[1]★日本人'!C45+'[1]★外国人'!C45</f>
        <v>477</v>
      </c>
      <c r="D45" s="9">
        <f>'[1]★日本人'!D45+'[1]★外国人'!D45</f>
        <v>520</v>
      </c>
      <c r="E45" s="11">
        <f>SUM(F45:G45)</f>
        <v>31904</v>
      </c>
      <c r="F45" s="14">
        <f>SUMPRODUCT(A45*C45)</f>
        <v>15264</v>
      </c>
      <c r="G45" s="17">
        <f>SUMPRODUCT(A45*D45)</f>
        <v>16640</v>
      </c>
      <c r="H45" s="6">
        <v>67</v>
      </c>
      <c r="I45" s="5">
        <f t="shared" si="2"/>
        <v>832</v>
      </c>
      <c r="J45" s="9">
        <f>'[1]★日本人'!J45+'[1]★外国人'!J45</f>
        <v>399</v>
      </c>
      <c r="K45" s="9">
        <f>'[1]★日本人'!K45+'[1]★外国人'!K45</f>
        <v>433</v>
      </c>
      <c r="L45" s="11">
        <f>SUM(M45:N45)</f>
        <v>55744</v>
      </c>
      <c r="M45" s="14">
        <f>SUMPRODUCT(H45*J45)</f>
        <v>26733</v>
      </c>
      <c r="N45" s="17">
        <f>SUMPRODUCT(H45*K45)</f>
        <v>29011</v>
      </c>
      <c r="O45" s="6">
        <v>102</v>
      </c>
      <c r="P45" s="5">
        <f t="shared" si="3"/>
        <v>7</v>
      </c>
      <c r="Q45" s="9">
        <f>'[1]★日本人'!Q45+'[1]★外国人'!Q45</f>
        <v>3</v>
      </c>
      <c r="R45" s="9">
        <f>'[1]★日本人'!R45+'[1]★外国人'!R45</f>
        <v>4</v>
      </c>
      <c r="S45" s="11">
        <f>SUM(T45:U45)</f>
        <v>714</v>
      </c>
      <c r="T45" s="14">
        <f>SUMPRODUCT(O45*Q45)</f>
        <v>306</v>
      </c>
      <c r="U45" s="17">
        <f>SUMPRODUCT(O45*R45)</f>
        <v>408</v>
      </c>
    </row>
    <row r="46" spans="1:21" ht="15" customHeight="1">
      <c r="A46" s="6">
        <v>33</v>
      </c>
      <c r="B46" s="5">
        <f t="shared" si="1"/>
        <v>991</v>
      </c>
      <c r="C46" s="9">
        <f>'[1]★日本人'!C46+'[1]★外国人'!C46</f>
        <v>499</v>
      </c>
      <c r="D46" s="9">
        <f>'[1]★日本人'!D46+'[1]★外国人'!D46</f>
        <v>492</v>
      </c>
      <c r="E46" s="11">
        <f>SUM(F46:G46)</f>
        <v>32703</v>
      </c>
      <c r="F46" s="14">
        <f>SUMPRODUCT(A46*C46)</f>
        <v>16467</v>
      </c>
      <c r="G46" s="17">
        <f>SUMPRODUCT(A46*D46)</f>
        <v>16236</v>
      </c>
      <c r="H46" s="6">
        <v>68</v>
      </c>
      <c r="I46" s="5">
        <f t="shared" si="2"/>
        <v>773</v>
      </c>
      <c r="J46" s="9">
        <f>'[1]★日本人'!J46+'[1]★外国人'!J46</f>
        <v>386</v>
      </c>
      <c r="K46" s="9">
        <f>'[1]★日本人'!K46+'[1]★外国人'!K46</f>
        <v>387</v>
      </c>
      <c r="L46" s="11">
        <f>SUM(M46:N46)</f>
        <v>52564</v>
      </c>
      <c r="M46" s="14">
        <f>SUMPRODUCT(H46*J46)</f>
        <v>26248</v>
      </c>
      <c r="N46" s="17">
        <f>SUMPRODUCT(H46*K46)</f>
        <v>26316</v>
      </c>
      <c r="O46" s="4" t="s">
        <v>75</v>
      </c>
      <c r="P46" s="5">
        <f t="shared" si="3"/>
        <v>8</v>
      </c>
      <c r="Q46" s="9">
        <f>'[1]★日本人'!Q46+'[1]★外国人'!Q46</f>
        <v>2</v>
      </c>
      <c r="R46" s="9">
        <f>'[1]★日本人'!R46+'[1]★外国人'!R46</f>
        <v>6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976</v>
      </c>
      <c r="C47" s="9">
        <f>'[1]★日本人'!C47+'[1]★外国人'!C47</f>
        <v>474</v>
      </c>
      <c r="D47" s="9">
        <f>'[1]★日本人'!D47+'[1]★外国人'!D47</f>
        <v>502</v>
      </c>
      <c r="E47" s="11">
        <f>SUM(F47:G47)</f>
        <v>33184</v>
      </c>
      <c r="F47" s="14">
        <f>SUMPRODUCT(A47*C47)</f>
        <v>16116</v>
      </c>
      <c r="G47" s="17">
        <f>SUMPRODUCT(A47*D47)</f>
        <v>17068</v>
      </c>
      <c r="H47" s="6">
        <v>69</v>
      </c>
      <c r="I47" s="5">
        <f t="shared" si="2"/>
        <v>786</v>
      </c>
      <c r="J47" s="9">
        <f>'[1]★日本人'!J47+'[1]★外国人'!J47</f>
        <v>393</v>
      </c>
      <c r="K47" s="9">
        <f>'[1]★日本人'!K47+'[1]★外国人'!K47</f>
        <v>393</v>
      </c>
      <c r="L47" s="11">
        <f>SUM(M47:N47)</f>
        <v>54234</v>
      </c>
      <c r="M47" s="14">
        <f>SUMPRODUCT(H47*J47)</f>
        <v>27117</v>
      </c>
      <c r="N47" s="17">
        <f>SUMPRODUCT(H47*K47)</f>
        <v>27117</v>
      </c>
      <c r="O47" s="4" t="s">
        <v>76</v>
      </c>
      <c r="P47" s="5">
        <f t="shared" si="3"/>
        <v>0</v>
      </c>
      <c r="Q47" s="9">
        <f>'[1]★日本人'!Q47+'[1]★外国人'!Q47</f>
        <v>0</v>
      </c>
      <c r="R47" s="9">
        <f>'[1]★日本人'!R47+'[1]★外国人'!R47</f>
        <v>0</v>
      </c>
      <c r="S47" s="11">
        <f>SUM(T47:U47)</f>
        <v>0</v>
      </c>
      <c r="T47" s="14">
        <v>0</v>
      </c>
      <c r="U47" s="17">
        <v>0</v>
      </c>
    </row>
    <row r="49" spans="1:7">
      <c r="A49" s="25" t="s">
        <v>30</v>
      </c>
      <c r="B49" s="7">
        <f>E5/(B5-P47)</f>
        <v>46.209246304519738</v>
      </c>
      <c r="C49" s="7">
        <f>AVERAGE((F5/(C5-Q47)))</f>
        <v>44.874177342376285</v>
      </c>
      <c r="D49" s="7">
        <f>AVERAGE(G5/(D5-R47))</f>
        <v>47.463206322991624</v>
      </c>
      <c r="E49" s="7"/>
      <c r="F49" s="7"/>
      <c r="G49" s="7"/>
    </row>
    <row r="50" spans="1:7">
      <c r="A50" s="24"/>
      <c r="B50" s="26" t="s">
        <v>61</v>
      </c>
      <c r="C50" s="26" t="s">
        <v>18</v>
      </c>
      <c r="D50" s="26" t="s">
        <v>28</v>
      </c>
      <c r="E50" s="26"/>
      <c r="F50" s="26"/>
      <c r="G50" s="26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Administrator</dc:creator>
  <cp:lastModifiedBy>Administrator</cp:lastModifiedBy>
  <dcterms:created xsi:type="dcterms:W3CDTF">2025-12-01T03:43:07Z</dcterms:created>
  <dcterms:modified xsi:type="dcterms:W3CDTF">2026-05-01T02:37:39Z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3.1.10.0</vt:lpwstr>
      <vt:lpwstr>3.1.7.0</vt:lpwstr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2026-05-01T02:37:39Z</vt:filetime>
  </property>
</Properties>
</file>