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800" windowHeight="4920" activeTab="1"/>
  </bookViews>
  <sheets>
    <sheet name="前月" sheetId="3" r:id="rId1"/>
    <sheet name="当月" sheetId="1" r:id="rId2"/>
  </sheets>
  <definedNames>
    <definedName name="_xlnm.Print_Area" localSheetId="1">当月!$A$1:$V$48</definedName>
    <definedName name="_xlnm.Print_Area" localSheetId="0">前月!$A$1:$V$48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<sst xmlns="http://schemas.openxmlformats.org/spreadsheetml/2006/main" xmlns:r="http://schemas.openxmlformats.org/officeDocument/2006/relationships" count="57" uniqueCount="57">
  <si>
    <t xml:space="preserve"> 65- 69</t>
  </si>
  <si>
    <t xml:space="preserve"> 10- 14</t>
  </si>
  <si>
    <t xml:space="preserve"> 65- 69</t>
    <phoneticPr fontId="7"/>
  </si>
  <si>
    <t>年齢　</t>
  </si>
  <si>
    <t>人数</t>
    <rPh sb="0" eb="2">
      <t>ニンズウ</t>
    </rPh>
    <phoneticPr fontId="2"/>
  </si>
  <si>
    <t>Women</t>
  </si>
  <si>
    <t xml:space="preserve"> 35- 39</t>
  </si>
  <si>
    <t xml:space="preserve"> 50- 54</t>
  </si>
  <si>
    <t xml:space="preserve"> 40- 44</t>
    <phoneticPr fontId="7"/>
  </si>
  <si>
    <t xml:space="preserve"> 55- 59</t>
  </si>
  <si>
    <t>Per/All</t>
  </si>
  <si>
    <t>15-64</t>
  </si>
  <si>
    <t xml:space="preserve"> 100-</t>
  </si>
  <si>
    <t>総数</t>
  </si>
  <si>
    <t xml:space="preserve"> 40- 44</t>
  </si>
  <si>
    <t>65-</t>
  </si>
  <si>
    <t xml:space="preserve"> 5- 9</t>
  </si>
  <si>
    <t xml:space="preserve"> 30- 34</t>
  </si>
  <si>
    <t>ﾌｼｮｳ</t>
  </si>
  <si>
    <t>Total</t>
  </si>
  <si>
    <t>0-14</t>
  </si>
  <si>
    <t xml:space="preserve"> 25- 29</t>
  </si>
  <si>
    <t xml:space="preserve"> 15- 19</t>
  </si>
  <si>
    <t>ｿﾚｲｼﾞｮｳ</t>
  </si>
  <si>
    <t xml:space="preserve"> 80- 84</t>
  </si>
  <si>
    <t>総数　</t>
  </si>
  <si>
    <t xml:space="preserve"> 85- 89</t>
  </si>
  <si>
    <t xml:space="preserve"> 100-</t>
    <phoneticPr fontId="7"/>
  </si>
  <si>
    <t xml:space="preserve"> 80- 84</t>
    <phoneticPr fontId="7"/>
  </si>
  <si>
    <t>0- 4</t>
  </si>
  <si>
    <t xml:space="preserve"> 70- 74</t>
  </si>
  <si>
    <t>Old.Av.</t>
  </si>
  <si>
    <t xml:space="preserve"> 20- 24</t>
  </si>
  <si>
    <t>Men</t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</si>
  <si>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2"/>
  </si>
  <si>
    <t xml:space="preserve"> 75- 79</t>
  </si>
  <si>
    <t xml:space="preserve"> 45- 49</t>
  </si>
  <si>
    <t xml:space="preserve"> 60- 64</t>
  </si>
  <si>
    <t xml:space="preserve"> 70- 74</t>
    <phoneticPr fontId="7"/>
  </si>
  <si>
    <t xml:space="preserve"> 95- 99</t>
  </si>
  <si>
    <t xml:space="preserve"> 90- 94</t>
  </si>
  <si>
    <t>年齢</t>
    <rPh sb="0" eb="2">
      <t>ネンレイ</t>
    </rPh>
    <phoneticPr fontId="2"/>
  </si>
  <si>
    <t>年齢</t>
  </si>
  <si>
    <t xml:space="preserve"> 85- 89</t>
    <phoneticPr fontId="7"/>
  </si>
  <si>
    <t>男</t>
  </si>
  <si>
    <t>女</t>
  </si>
  <si>
    <t>現在</t>
  </si>
  <si>
    <t xml:space="preserve"> 35- 39</t>
    <phoneticPr fontId="7"/>
  </si>
  <si>
    <t xml:space="preserve"> 45- 49</t>
    <phoneticPr fontId="7"/>
  </si>
  <si>
    <t xml:space="preserve"> 50- 54</t>
    <phoneticPr fontId="7"/>
  </si>
  <si>
    <t xml:space="preserve"> 55- 59</t>
    <phoneticPr fontId="7"/>
  </si>
  <si>
    <t xml:space="preserve"> 60- 64</t>
    <phoneticPr fontId="7"/>
  </si>
  <si>
    <t xml:space="preserve"> 75- 79</t>
    <phoneticPr fontId="7"/>
  </si>
  <si>
    <t xml:space="preserve"> 90- 94</t>
    <phoneticPr fontId="7"/>
  </si>
  <si>
    <t xml:space="preserve"> 95- 99</t>
    <phoneticPr fontId="7"/>
  </si>
  <si>
    <t>ｿﾚｲｼﾞｮｳ</t>
    <phoneticPr fontId="7"/>
  </si>
  <si>
    <t>ﾌｼｮｳ</t>
    <phoneticPr fontId="7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</si>
</sst>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3"/>
  </sheetPr>
  <dimension ref="A1:Y50"/>
  <sheetViews>
    <sheetView topLeftCell="A43" zoomScale="90" zoomScaleNormal="90" zoomScaleSheetLayoutView="80" workbookViewId="0">
      <selection activeCell="D49" sqref="D49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6" width="9" style="1" bestFit="1" customWidth="1"/>
    <col min="27" max="16384" width="9" style="1" customWidth="1"/>
  </cols>
  <sheetData>
    <row r="1" spans="1:25">
      <c r="A1" s="2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8">
        <v>46082</v>
      </c>
      <c r="P3" s="19"/>
      <c r="Q3" s="19"/>
      <c r="R3" s="20" t="s">
        <v>46</v>
      </c>
    </row>
    <row r="4" spans="1:25" ht="15" customHeight="1">
      <c r="A4" s="3" t="s">
        <v>42</v>
      </c>
      <c r="B4" s="3" t="s">
        <v>25</v>
      </c>
      <c r="C4" s="3" t="s">
        <v>44</v>
      </c>
      <c r="D4" s="3" t="s">
        <v>45</v>
      </c>
      <c r="E4" s="10" t="s">
        <v>19</v>
      </c>
      <c r="F4" s="12" t="s">
        <v>33</v>
      </c>
      <c r="G4" s="15" t="s">
        <v>5</v>
      </c>
      <c r="H4" s="3" t="s">
        <v>3</v>
      </c>
      <c r="I4" s="3" t="s">
        <v>25</v>
      </c>
      <c r="J4" s="3" t="s">
        <v>44</v>
      </c>
      <c r="K4" s="3" t="s">
        <v>45</v>
      </c>
      <c r="L4" s="10" t="s">
        <v>19</v>
      </c>
      <c r="M4" s="12" t="s">
        <v>33</v>
      </c>
      <c r="N4" s="15" t="s">
        <v>5</v>
      </c>
      <c r="O4" s="3" t="s">
        <v>3</v>
      </c>
      <c r="P4" s="3" t="s">
        <v>13</v>
      </c>
      <c r="Q4" s="3" t="s">
        <v>44</v>
      </c>
      <c r="R4" s="3" t="s">
        <v>45</v>
      </c>
      <c r="S4" s="10" t="s">
        <v>19</v>
      </c>
      <c r="T4" s="12" t="s">
        <v>33</v>
      </c>
      <c r="U4" s="15" t="s">
        <v>5</v>
      </c>
    </row>
    <row r="5" spans="1:25" ht="15" customHeight="1">
      <c r="A5" s="4" t="s">
        <v>13</v>
      </c>
      <c r="B5" s="5">
        <v>81929</v>
      </c>
      <c r="C5" s="5">
        <v>39677</v>
      </c>
      <c r="D5" s="5">
        <v>42252</v>
      </c>
      <c r="E5" s="11">
        <v>3793063</v>
      </c>
      <c r="F5" s="13">
        <v>1783807</v>
      </c>
      <c r="G5" s="16">
        <v>2009256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41</v>
      </c>
      <c r="X5" s="4" t="s">
        <v>4</v>
      </c>
      <c r="Y5" s="22" t="s">
        <v>10</v>
      </c>
    </row>
    <row r="6" spans="1:25" ht="15" customHeight="1">
      <c r="A6" s="5" t="s">
        <v>29</v>
      </c>
      <c r="B6" s="5">
        <v>2658</v>
      </c>
      <c r="C6" s="5">
        <v>1348</v>
      </c>
      <c r="D6" s="5">
        <v>1310</v>
      </c>
      <c r="E6" s="11">
        <v>5495</v>
      </c>
      <c r="F6" s="13">
        <v>2755</v>
      </c>
      <c r="G6" s="16">
        <v>2740</v>
      </c>
      <c r="H6" s="5" t="s">
        <v>6</v>
      </c>
      <c r="I6" s="5">
        <v>4895</v>
      </c>
      <c r="J6" s="5">
        <v>2353</v>
      </c>
      <c r="K6" s="5">
        <v>2542</v>
      </c>
      <c r="L6" s="11">
        <v>181453</v>
      </c>
      <c r="M6" s="13">
        <v>87256</v>
      </c>
      <c r="N6" s="16">
        <v>94197</v>
      </c>
      <c r="O6" s="5" t="s">
        <v>30</v>
      </c>
      <c r="P6" s="5">
        <v>3664</v>
      </c>
      <c r="Q6" s="5">
        <v>1782</v>
      </c>
      <c r="R6" s="5">
        <v>1882</v>
      </c>
      <c r="S6" s="11">
        <f>SUM(S7:S11)</f>
        <v>263741</v>
      </c>
      <c r="T6" s="13">
        <f>SUM(T7:T11)</f>
        <v>128231</v>
      </c>
      <c r="U6" s="16">
        <f>SUM(U7:U11)</f>
        <v>135510</v>
      </c>
      <c r="W6" s="21" t="s">
        <v>20</v>
      </c>
      <c r="X6" s="4">
        <f>SUM(B6+B12+B18)</f>
        <v>9417</v>
      </c>
      <c r="Y6" s="23">
        <f>AVERAGE(X6/(B5-P47))</f>
        <v>0.11494098548743424</v>
      </c>
    </row>
    <row r="7" spans="1:25" ht="15" customHeight="1">
      <c r="A7" s="6">
        <v>0</v>
      </c>
      <c r="B7" s="5">
        <v>523</v>
      </c>
      <c r="C7" s="9">
        <v>274</v>
      </c>
      <c r="D7" s="9">
        <v>249</v>
      </c>
      <c r="E7" s="11">
        <v>0</v>
      </c>
      <c r="F7" s="14">
        <v>0</v>
      </c>
      <c r="G7" s="17">
        <v>0</v>
      </c>
      <c r="H7" s="6">
        <v>35</v>
      </c>
      <c r="I7" s="5">
        <v>903</v>
      </c>
      <c r="J7" s="9">
        <v>411</v>
      </c>
      <c r="K7" s="9">
        <v>492</v>
      </c>
      <c r="L7" s="11">
        <v>31605</v>
      </c>
      <c r="M7" s="14">
        <v>14385</v>
      </c>
      <c r="N7" s="17">
        <v>17220</v>
      </c>
      <c r="O7" s="6">
        <v>70</v>
      </c>
      <c r="P7" s="5">
        <v>749</v>
      </c>
      <c r="Q7" s="9">
        <v>374</v>
      </c>
      <c r="R7" s="9">
        <v>375</v>
      </c>
      <c r="S7" s="11">
        <f>SUM(T7:U7)</f>
        <v>52430</v>
      </c>
      <c r="T7" s="14">
        <f>SUMPRODUCT(O7*Q7)</f>
        <v>26180</v>
      </c>
      <c r="U7" s="17">
        <f>SUMPRODUCT(O7*R7)</f>
        <v>26250</v>
      </c>
      <c r="W7" s="21" t="s">
        <v>11</v>
      </c>
      <c r="X7" s="4">
        <f>SUM(B24+B30+B36+B42+I6+I12+I18+I24+I30+I36)</f>
        <v>52756</v>
      </c>
      <c r="Y7" s="23">
        <f>AVERAGE(X7/(B5-P47))</f>
        <v>0.64392339708772228</v>
      </c>
    </row>
    <row r="8" spans="1:25" ht="15" customHeight="1">
      <c r="A8" s="6">
        <v>1</v>
      </c>
      <c r="B8" s="5">
        <v>481</v>
      </c>
      <c r="C8" s="9">
        <v>241</v>
      </c>
      <c r="D8" s="9">
        <v>240</v>
      </c>
      <c r="E8" s="11">
        <v>481</v>
      </c>
      <c r="F8" s="14">
        <v>241</v>
      </c>
      <c r="G8" s="17">
        <v>240</v>
      </c>
      <c r="H8" s="6">
        <v>36</v>
      </c>
      <c r="I8" s="5">
        <v>938</v>
      </c>
      <c r="J8" s="9">
        <v>473</v>
      </c>
      <c r="K8" s="9">
        <v>465</v>
      </c>
      <c r="L8" s="11">
        <v>33768</v>
      </c>
      <c r="M8" s="14">
        <v>17028</v>
      </c>
      <c r="N8" s="17">
        <v>16740</v>
      </c>
      <c r="O8" s="6">
        <v>71</v>
      </c>
      <c r="P8" s="5">
        <v>740</v>
      </c>
      <c r="Q8" s="9">
        <v>360</v>
      </c>
      <c r="R8" s="9">
        <v>380</v>
      </c>
      <c r="S8" s="11">
        <f>SUM(T8:U8)</f>
        <v>52540</v>
      </c>
      <c r="T8" s="14">
        <f>SUMPRODUCT(O8*Q8)</f>
        <v>25560</v>
      </c>
      <c r="U8" s="17">
        <f>SUMPRODUCT(O8*R8)</f>
        <v>26980</v>
      </c>
      <c r="W8" s="21" t="s">
        <v>15</v>
      </c>
      <c r="X8" s="4">
        <f>SUM(I42+P6+P12+P18+P24+P30+P36+P42)</f>
        <v>19756</v>
      </c>
      <c r="Y8" s="23">
        <f>AVERAGE(X8/(B5-P47))</f>
        <v>0.24113561742484346</v>
      </c>
    </row>
    <row r="9" spans="1:25" ht="15" customHeight="1">
      <c r="A9" s="6">
        <v>2</v>
      </c>
      <c r="B9" s="5">
        <v>525</v>
      </c>
      <c r="C9" s="9">
        <v>272</v>
      </c>
      <c r="D9" s="9">
        <v>253</v>
      </c>
      <c r="E9" s="11">
        <v>1050</v>
      </c>
      <c r="F9" s="14">
        <v>544</v>
      </c>
      <c r="G9" s="17">
        <v>506</v>
      </c>
      <c r="H9" s="6">
        <v>37</v>
      </c>
      <c r="I9" s="5">
        <v>1018</v>
      </c>
      <c r="J9" s="9">
        <v>485</v>
      </c>
      <c r="K9" s="9">
        <v>533</v>
      </c>
      <c r="L9" s="11">
        <v>37666</v>
      </c>
      <c r="M9" s="14">
        <v>17945</v>
      </c>
      <c r="N9" s="17">
        <v>19721</v>
      </c>
      <c r="O9" s="6">
        <v>72</v>
      </c>
      <c r="P9" s="5">
        <v>721</v>
      </c>
      <c r="Q9" s="9">
        <v>352</v>
      </c>
      <c r="R9" s="9">
        <v>369</v>
      </c>
      <c r="S9" s="11">
        <f>SUM(T9:U9)</f>
        <v>51912</v>
      </c>
      <c r="T9" s="14">
        <f>SUMPRODUCT(O9*Q9)</f>
        <v>25344</v>
      </c>
      <c r="U9" s="17">
        <f>SUMPRODUCT(O9*R9)</f>
        <v>26568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v>552</v>
      </c>
      <c r="C10" s="9">
        <v>274</v>
      </c>
      <c r="D10" s="9">
        <v>278</v>
      </c>
      <c r="E10" s="11">
        <v>1656</v>
      </c>
      <c r="F10" s="14">
        <v>822</v>
      </c>
      <c r="G10" s="17">
        <v>834</v>
      </c>
      <c r="H10" s="6">
        <v>38</v>
      </c>
      <c r="I10" s="5">
        <v>990</v>
      </c>
      <c r="J10" s="9">
        <v>478</v>
      </c>
      <c r="K10" s="9">
        <v>512</v>
      </c>
      <c r="L10" s="11">
        <v>37620</v>
      </c>
      <c r="M10" s="14">
        <v>18164</v>
      </c>
      <c r="N10" s="17">
        <v>19456</v>
      </c>
      <c r="O10" s="6">
        <v>73</v>
      </c>
      <c r="P10" s="5">
        <v>737</v>
      </c>
      <c r="Q10" s="9">
        <v>357</v>
      </c>
      <c r="R10" s="9">
        <v>380</v>
      </c>
      <c r="S10" s="11">
        <f>SUM(T10:U10)</f>
        <v>53801</v>
      </c>
      <c r="T10" s="14">
        <f>SUMPRODUCT(O10*Q10)</f>
        <v>26061</v>
      </c>
      <c r="U10" s="17">
        <f>SUMPRODUCT(O10*R10)</f>
        <v>27740</v>
      </c>
    </row>
    <row r="11" spans="1:25" ht="15" customHeight="1">
      <c r="A11" s="6">
        <v>4</v>
      </c>
      <c r="B11" s="5">
        <v>577</v>
      </c>
      <c r="C11" s="9">
        <v>287</v>
      </c>
      <c r="D11" s="9">
        <v>290</v>
      </c>
      <c r="E11" s="11">
        <v>2308</v>
      </c>
      <c r="F11" s="14">
        <v>1148</v>
      </c>
      <c r="G11" s="17">
        <v>1160</v>
      </c>
      <c r="H11" s="6">
        <v>39</v>
      </c>
      <c r="I11" s="5">
        <v>1046</v>
      </c>
      <c r="J11" s="9">
        <v>506</v>
      </c>
      <c r="K11" s="9">
        <v>540</v>
      </c>
      <c r="L11" s="11">
        <v>40794</v>
      </c>
      <c r="M11" s="14">
        <v>19734</v>
      </c>
      <c r="N11" s="17">
        <v>21060</v>
      </c>
      <c r="O11" s="6">
        <v>74</v>
      </c>
      <c r="P11" s="5">
        <v>717</v>
      </c>
      <c r="Q11" s="9">
        <v>339</v>
      </c>
      <c r="R11" s="9">
        <v>378</v>
      </c>
      <c r="S11" s="11">
        <f>SUM(T11:U11)</f>
        <v>53058</v>
      </c>
      <c r="T11" s="14">
        <f>SUMPRODUCT(O11*Q11)</f>
        <v>25086</v>
      </c>
      <c r="U11" s="17">
        <f>SUMPRODUCT(O11*R11)</f>
        <v>27972</v>
      </c>
    </row>
    <row r="12" spans="1:25" ht="15" customHeight="1">
      <c r="A12" s="5" t="s">
        <v>16</v>
      </c>
      <c r="B12" s="5">
        <v>3336</v>
      </c>
      <c r="C12" s="5">
        <v>1751</v>
      </c>
      <c r="D12" s="5">
        <v>1585</v>
      </c>
      <c r="E12" s="11">
        <v>23671</v>
      </c>
      <c r="F12" s="13">
        <v>12445</v>
      </c>
      <c r="G12" s="16">
        <v>11226</v>
      </c>
      <c r="H12" s="5" t="s">
        <v>14</v>
      </c>
      <c r="I12" s="5">
        <v>5622</v>
      </c>
      <c r="J12" s="5">
        <v>2747</v>
      </c>
      <c r="K12" s="5">
        <v>2875</v>
      </c>
      <c r="L12" s="11">
        <v>236449</v>
      </c>
      <c r="M12" s="13">
        <v>115544</v>
      </c>
      <c r="N12" s="16">
        <v>120905</v>
      </c>
      <c r="O12" s="5" t="s">
        <v>35</v>
      </c>
      <c r="P12" s="5">
        <v>4420</v>
      </c>
      <c r="Q12" s="5">
        <v>1996</v>
      </c>
      <c r="R12" s="5">
        <v>2424</v>
      </c>
      <c r="S12" s="11">
        <f>SUM(S13:S17)</f>
        <v>340100</v>
      </c>
      <c r="T12" s="13">
        <f>SUM(T13:T17)</f>
        <v>153505</v>
      </c>
      <c r="U12" s="16">
        <f>SUM(U13:U17)</f>
        <v>186595</v>
      </c>
    </row>
    <row r="13" spans="1:25" ht="15" customHeight="1">
      <c r="A13" s="6">
        <v>5</v>
      </c>
      <c r="B13" s="5">
        <v>594</v>
      </c>
      <c r="C13" s="9">
        <v>313</v>
      </c>
      <c r="D13" s="9">
        <v>281</v>
      </c>
      <c r="E13" s="11">
        <v>2970</v>
      </c>
      <c r="F13" s="14">
        <v>1565</v>
      </c>
      <c r="G13" s="17">
        <v>1405</v>
      </c>
      <c r="H13" s="6">
        <v>40</v>
      </c>
      <c r="I13" s="5">
        <v>1028</v>
      </c>
      <c r="J13" s="9">
        <v>497</v>
      </c>
      <c r="K13" s="9">
        <v>531</v>
      </c>
      <c r="L13" s="11">
        <v>41120</v>
      </c>
      <c r="M13" s="14">
        <v>19880</v>
      </c>
      <c r="N13" s="17">
        <v>21240</v>
      </c>
      <c r="O13" s="6">
        <v>75</v>
      </c>
      <c r="P13" s="5">
        <v>860</v>
      </c>
      <c r="Q13" s="9">
        <v>403</v>
      </c>
      <c r="R13" s="9">
        <v>457</v>
      </c>
      <c r="S13" s="11">
        <f>SUM(T13:U13)</f>
        <v>64500</v>
      </c>
      <c r="T13" s="14">
        <f>SUMPRODUCT(O13*Q13)</f>
        <v>30225</v>
      </c>
      <c r="U13" s="17">
        <f>SUMPRODUCT(O13*R13)</f>
        <v>34275</v>
      </c>
    </row>
    <row r="14" spans="1:25" ht="15" customHeight="1">
      <c r="A14" s="6">
        <v>6</v>
      </c>
      <c r="B14" s="5">
        <v>654</v>
      </c>
      <c r="C14" s="9">
        <v>336</v>
      </c>
      <c r="D14" s="9">
        <v>318</v>
      </c>
      <c r="E14" s="11">
        <v>3924</v>
      </c>
      <c r="F14" s="14">
        <v>2016</v>
      </c>
      <c r="G14" s="17">
        <v>1908</v>
      </c>
      <c r="H14" s="6">
        <v>41</v>
      </c>
      <c r="I14" s="5">
        <v>1150</v>
      </c>
      <c r="J14" s="9">
        <v>567</v>
      </c>
      <c r="K14" s="9">
        <v>583</v>
      </c>
      <c r="L14" s="11">
        <v>47150</v>
      </c>
      <c r="M14" s="14">
        <v>23247</v>
      </c>
      <c r="N14" s="17">
        <v>23903</v>
      </c>
      <c r="O14" s="6">
        <v>76</v>
      </c>
      <c r="P14" s="5">
        <v>940</v>
      </c>
      <c r="Q14" s="9">
        <v>429</v>
      </c>
      <c r="R14" s="9">
        <v>511</v>
      </c>
      <c r="S14" s="11">
        <f>SUM(T14:U14)</f>
        <v>71440</v>
      </c>
      <c r="T14" s="14">
        <f>SUMPRODUCT(O14*Q14)</f>
        <v>32604</v>
      </c>
      <c r="U14" s="17">
        <f>SUMPRODUCT(O14*R14)</f>
        <v>38836</v>
      </c>
    </row>
    <row r="15" spans="1:25" ht="15" customHeight="1">
      <c r="A15" s="6">
        <v>7</v>
      </c>
      <c r="B15" s="5">
        <v>657</v>
      </c>
      <c r="C15" s="9">
        <v>338</v>
      </c>
      <c r="D15" s="9">
        <v>319</v>
      </c>
      <c r="E15" s="11">
        <v>4599</v>
      </c>
      <c r="F15" s="14">
        <v>2366</v>
      </c>
      <c r="G15" s="17">
        <v>2233</v>
      </c>
      <c r="H15" s="6">
        <v>42</v>
      </c>
      <c r="I15" s="5">
        <v>1077</v>
      </c>
      <c r="J15" s="9">
        <v>536</v>
      </c>
      <c r="K15" s="9">
        <v>541</v>
      </c>
      <c r="L15" s="11">
        <v>45234</v>
      </c>
      <c r="M15" s="14">
        <v>22512</v>
      </c>
      <c r="N15" s="17">
        <v>22722</v>
      </c>
      <c r="O15" s="6">
        <v>77</v>
      </c>
      <c r="P15" s="5">
        <v>916</v>
      </c>
      <c r="Q15" s="9">
        <v>417</v>
      </c>
      <c r="R15" s="9">
        <v>499</v>
      </c>
      <c r="S15" s="11">
        <f>SUM(T15:U15)</f>
        <v>70532</v>
      </c>
      <c r="T15" s="14">
        <f>SUMPRODUCT(O15*Q15)</f>
        <v>32109</v>
      </c>
      <c r="U15" s="17">
        <f>SUMPRODUCT(O15*R15)</f>
        <v>38423</v>
      </c>
    </row>
    <row r="16" spans="1:25" ht="15" customHeight="1">
      <c r="A16" s="6">
        <v>8</v>
      </c>
      <c r="B16" s="5">
        <v>701</v>
      </c>
      <c r="C16" s="9">
        <v>378</v>
      </c>
      <c r="D16" s="9">
        <v>323</v>
      </c>
      <c r="E16" s="11">
        <v>5608</v>
      </c>
      <c r="F16" s="14">
        <v>3024</v>
      </c>
      <c r="G16" s="17">
        <v>2584</v>
      </c>
      <c r="H16" s="6">
        <v>43</v>
      </c>
      <c r="I16" s="5">
        <v>1203</v>
      </c>
      <c r="J16" s="9">
        <v>563</v>
      </c>
      <c r="K16" s="9">
        <v>640</v>
      </c>
      <c r="L16" s="11">
        <v>51729</v>
      </c>
      <c r="M16" s="14">
        <v>24209</v>
      </c>
      <c r="N16" s="17">
        <v>27520</v>
      </c>
      <c r="O16" s="6">
        <v>78</v>
      </c>
      <c r="P16" s="5">
        <v>988</v>
      </c>
      <c r="Q16" s="9">
        <v>446</v>
      </c>
      <c r="R16" s="9">
        <v>542</v>
      </c>
      <c r="S16" s="11">
        <f>SUM(T16:U16)</f>
        <v>77064</v>
      </c>
      <c r="T16" s="14">
        <f>SUMPRODUCT(O16*Q16)</f>
        <v>34788</v>
      </c>
      <c r="U16" s="17">
        <f>SUMPRODUCT(O16*R16)</f>
        <v>42276</v>
      </c>
    </row>
    <row r="17" spans="1:21" ht="15" customHeight="1">
      <c r="A17" s="6">
        <v>9</v>
      </c>
      <c r="B17" s="5">
        <v>730</v>
      </c>
      <c r="C17" s="9">
        <v>386</v>
      </c>
      <c r="D17" s="9">
        <v>344</v>
      </c>
      <c r="E17" s="11">
        <v>6570</v>
      </c>
      <c r="F17" s="14">
        <v>3474</v>
      </c>
      <c r="G17" s="17">
        <v>3096</v>
      </c>
      <c r="H17" s="6">
        <v>44</v>
      </c>
      <c r="I17" s="5">
        <v>1164</v>
      </c>
      <c r="J17" s="9">
        <v>584</v>
      </c>
      <c r="K17" s="9">
        <v>580</v>
      </c>
      <c r="L17" s="11">
        <v>51216</v>
      </c>
      <c r="M17" s="14">
        <v>25696</v>
      </c>
      <c r="N17" s="17">
        <v>25520</v>
      </c>
      <c r="O17" s="6">
        <v>79</v>
      </c>
      <c r="P17" s="5">
        <v>716</v>
      </c>
      <c r="Q17" s="9">
        <v>301</v>
      </c>
      <c r="R17" s="9">
        <v>415</v>
      </c>
      <c r="S17" s="11">
        <f>SUM(T17:U17)</f>
        <v>56564</v>
      </c>
      <c r="T17" s="14">
        <f>SUMPRODUCT(O17*Q17)</f>
        <v>23779</v>
      </c>
      <c r="U17" s="17">
        <f>SUMPRODUCT(O17*R17)</f>
        <v>32785</v>
      </c>
    </row>
    <row r="18" spans="1:21" ht="15" customHeight="1">
      <c r="A18" s="5" t="s">
        <v>1</v>
      </c>
      <c r="B18" s="5">
        <v>3423</v>
      </c>
      <c r="C18" s="5">
        <v>1733</v>
      </c>
      <c r="D18" s="5">
        <v>1690</v>
      </c>
      <c r="E18" s="11">
        <v>41017</v>
      </c>
      <c r="F18" s="13">
        <v>20734</v>
      </c>
      <c r="G18" s="16">
        <v>20283</v>
      </c>
      <c r="H18" s="5" t="s">
        <v>36</v>
      </c>
      <c r="I18" s="5">
        <v>6233</v>
      </c>
      <c r="J18" s="5">
        <v>3218</v>
      </c>
      <c r="K18" s="5">
        <v>3015</v>
      </c>
      <c r="L18" s="11">
        <v>293342</v>
      </c>
      <c r="M18" s="13">
        <v>151482</v>
      </c>
      <c r="N18" s="16">
        <v>141860</v>
      </c>
      <c r="O18" s="5" t="s">
        <v>24</v>
      </c>
      <c r="P18" s="5">
        <v>3336</v>
      </c>
      <c r="Q18" s="5">
        <v>1327</v>
      </c>
      <c r="R18" s="5">
        <v>2009</v>
      </c>
      <c r="S18" s="11">
        <f>SUM(S19:S23)</f>
        <v>273699</v>
      </c>
      <c r="T18" s="13">
        <f>SUM(T19:T23)</f>
        <v>108789</v>
      </c>
      <c r="U18" s="16">
        <f>SUM(U19:U23)</f>
        <v>164910</v>
      </c>
    </row>
    <row r="19" spans="1:21" ht="15" customHeight="1">
      <c r="A19" s="6">
        <v>10</v>
      </c>
      <c r="B19" s="5">
        <v>677</v>
      </c>
      <c r="C19" s="9">
        <v>354</v>
      </c>
      <c r="D19" s="9">
        <v>323</v>
      </c>
      <c r="E19" s="11">
        <v>6770</v>
      </c>
      <c r="F19" s="14">
        <v>3540</v>
      </c>
      <c r="G19" s="17">
        <v>3230</v>
      </c>
      <c r="H19" s="6">
        <v>45</v>
      </c>
      <c r="I19" s="5">
        <v>1136</v>
      </c>
      <c r="J19" s="9">
        <v>571</v>
      </c>
      <c r="K19" s="9">
        <v>565</v>
      </c>
      <c r="L19" s="11">
        <v>51120</v>
      </c>
      <c r="M19" s="14">
        <v>25695</v>
      </c>
      <c r="N19" s="17">
        <v>25425</v>
      </c>
      <c r="O19" s="6">
        <v>80</v>
      </c>
      <c r="P19" s="5">
        <v>613</v>
      </c>
      <c r="Q19" s="9">
        <v>267</v>
      </c>
      <c r="R19" s="9">
        <v>346</v>
      </c>
      <c r="S19" s="11">
        <f>SUM(T19:U19)</f>
        <v>49040</v>
      </c>
      <c r="T19" s="14">
        <f>SUMPRODUCT(O19*Q19)</f>
        <v>21360</v>
      </c>
      <c r="U19" s="17">
        <f>SUMPRODUCT(O19*R19)</f>
        <v>27680</v>
      </c>
    </row>
    <row r="20" spans="1:21" ht="15" customHeight="1">
      <c r="A20" s="6">
        <v>11</v>
      </c>
      <c r="B20" s="5">
        <v>711</v>
      </c>
      <c r="C20" s="9">
        <v>347</v>
      </c>
      <c r="D20" s="9">
        <v>364</v>
      </c>
      <c r="E20" s="11">
        <v>7821</v>
      </c>
      <c r="F20" s="14">
        <v>3817</v>
      </c>
      <c r="G20" s="17">
        <v>4004</v>
      </c>
      <c r="H20" s="6">
        <v>46</v>
      </c>
      <c r="I20" s="5">
        <v>1260</v>
      </c>
      <c r="J20" s="9">
        <v>652</v>
      </c>
      <c r="K20" s="9">
        <v>608</v>
      </c>
      <c r="L20" s="11">
        <v>57960</v>
      </c>
      <c r="M20" s="14">
        <v>29992</v>
      </c>
      <c r="N20" s="17">
        <v>27968</v>
      </c>
      <c r="O20" s="6">
        <v>81</v>
      </c>
      <c r="P20" s="5">
        <v>657</v>
      </c>
      <c r="Q20" s="9">
        <v>269</v>
      </c>
      <c r="R20" s="9">
        <v>388</v>
      </c>
      <c r="S20" s="11">
        <f>SUM(T20:U20)</f>
        <v>53217</v>
      </c>
      <c r="T20" s="14">
        <f>SUMPRODUCT(O20*Q20)</f>
        <v>21789</v>
      </c>
      <c r="U20" s="17">
        <f>SUMPRODUCT(O20*R20)</f>
        <v>31428</v>
      </c>
    </row>
    <row r="21" spans="1:21" ht="15" customHeight="1">
      <c r="A21" s="6">
        <v>12</v>
      </c>
      <c r="B21" s="5">
        <v>694</v>
      </c>
      <c r="C21" s="9">
        <v>353</v>
      </c>
      <c r="D21" s="9">
        <v>341</v>
      </c>
      <c r="E21" s="11">
        <v>8328</v>
      </c>
      <c r="F21" s="14">
        <v>4236</v>
      </c>
      <c r="G21" s="17">
        <v>4092</v>
      </c>
      <c r="H21" s="6">
        <v>47</v>
      </c>
      <c r="I21" s="5">
        <v>1217</v>
      </c>
      <c r="J21" s="9">
        <v>626</v>
      </c>
      <c r="K21" s="9">
        <v>591</v>
      </c>
      <c r="L21" s="11">
        <v>57199</v>
      </c>
      <c r="M21" s="14">
        <v>29422</v>
      </c>
      <c r="N21" s="17">
        <v>27777</v>
      </c>
      <c r="O21" s="6">
        <v>82</v>
      </c>
      <c r="P21" s="5">
        <v>717</v>
      </c>
      <c r="Q21" s="9">
        <v>274</v>
      </c>
      <c r="R21" s="9">
        <v>443</v>
      </c>
      <c r="S21" s="11">
        <f>SUM(T21:U21)</f>
        <v>58794</v>
      </c>
      <c r="T21" s="14">
        <f>SUMPRODUCT(O21*Q21)</f>
        <v>22468</v>
      </c>
      <c r="U21" s="17">
        <f>SUMPRODUCT(O21*R21)</f>
        <v>36326</v>
      </c>
    </row>
    <row r="22" spans="1:21" ht="15" customHeight="1">
      <c r="A22" s="6">
        <v>13</v>
      </c>
      <c r="B22" s="5">
        <v>676</v>
      </c>
      <c r="C22" s="9">
        <v>365</v>
      </c>
      <c r="D22" s="9">
        <v>311</v>
      </c>
      <c r="E22" s="11">
        <v>8788</v>
      </c>
      <c r="F22" s="14">
        <v>4745</v>
      </c>
      <c r="G22" s="17">
        <v>4043</v>
      </c>
      <c r="H22" s="6">
        <v>48</v>
      </c>
      <c r="I22" s="5">
        <v>1317</v>
      </c>
      <c r="J22" s="9">
        <v>708</v>
      </c>
      <c r="K22" s="9">
        <v>609</v>
      </c>
      <c r="L22" s="11">
        <v>63216</v>
      </c>
      <c r="M22" s="14">
        <v>33984</v>
      </c>
      <c r="N22" s="17">
        <v>29232</v>
      </c>
      <c r="O22" s="6">
        <v>83</v>
      </c>
      <c r="P22" s="5">
        <v>668</v>
      </c>
      <c r="Q22" s="9">
        <v>256</v>
      </c>
      <c r="R22" s="9">
        <v>412</v>
      </c>
      <c r="S22" s="11">
        <f>SUM(T22:U22)</f>
        <v>55444</v>
      </c>
      <c r="T22" s="14">
        <f>SUMPRODUCT(O22*Q22)</f>
        <v>21248</v>
      </c>
      <c r="U22" s="17">
        <f>SUMPRODUCT(O22*R22)</f>
        <v>34196</v>
      </c>
    </row>
    <row r="23" spans="1:21" ht="15" customHeight="1">
      <c r="A23" s="6">
        <v>14</v>
      </c>
      <c r="B23" s="5">
        <v>665</v>
      </c>
      <c r="C23" s="9">
        <v>314</v>
      </c>
      <c r="D23" s="9">
        <v>351</v>
      </c>
      <c r="E23" s="11">
        <v>9310</v>
      </c>
      <c r="F23" s="14">
        <v>4396</v>
      </c>
      <c r="G23" s="17">
        <v>4914</v>
      </c>
      <c r="H23" s="6">
        <v>49</v>
      </c>
      <c r="I23" s="5">
        <v>1303</v>
      </c>
      <c r="J23" s="9">
        <v>661</v>
      </c>
      <c r="K23" s="9">
        <v>642</v>
      </c>
      <c r="L23" s="11">
        <v>63847</v>
      </c>
      <c r="M23" s="14">
        <v>32389</v>
      </c>
      <c r="N23" s="17">
        <v>31458</v>
      </c>
      <c r="O23" s="6">
        <v>84</v>
      </c>
      <c r="P23" s="5">
        <v>681</v>
      </c>
      <c r="Q23" s="9">
        <v>261</v>
      </c>
      <c r="R23" s="9">
        <v>420</v>
      </c>
      <c r="S23" s="11">
        <f>SUM(T23:U23)</f>
        <v>57204</v>
      </c>
      <c r="T23" s="14">
        <f>SUMPRODUCT(O23*Q23)</f>
        <v>21924</v>
      </c>
      <c r="U23" s="17">
        <f>SUMPRODUCT(O23*R23)</f>
        <v>35280</v>
      </c>
    </row>
    <row r="24" spans="1:21" ht="15" customHeight="1">
      <c r="A24" s="5" t="s">
        <v>22</v>
      </c>
      <c r="B24" s="5">
        <v>3216</v>
      </c>
      <c r="C24" s="5">
        <v>1669</v>
      </c>
      <c r="D24" s="5">
        <v>1547</v>
      </c>
      <c r="E24" s="11">
        <v>54883</v>
      </c>
      <c r="F24" s="13">
        <v>28506</v>
      </c>
      <c r="G24" s="16">
        <v>26377</v>
      </c>
      <c r="H24" s="5" t="s">
        <v>7</v>
      </c>
      <c r="I24" s="5">
        <v>6591</v>
      </c>
      <c r="J24" s="5">
        <v>3278</v>
      </c>
      <c r="K24" s="5">
        <v>3313</v>
      </c>
      <c r="L24" s="11">
        <v>343015</v>
      </c>
      <c r="M24" s="13">
        <v>170605</v>
      </c>
      <c r="N24" s="16">
        <v>172410</v>
      </c>
      <c r="O24" s="5" t="s">
        <v>26</v>
      </c>
      <c r="P24" s="5">
        <v>2391</v>
      </c>
      <c r="Q24" s="5">
        <v>871</v>
      </c>
      <c r="R24" s="5">
        <v>1520</v>
      </c>
      <c r="S24" s="11">
        <f>SUM(S25:S29)</f>
        <v>207615</v>
      </c>
      <c r="T24" s="13">
        <f>SUM(T25:T29)</f>
        <v>75548</v>
      </c>
      <c r="U24" s="16">
        <f>SUM(U25:U29)</f>
        <v>132067</v>
      </c>
    </row>
    <row r="25" spans="1:21" ht="15" customHeight="1">
      <c r="A25" s="6">
        <v>15</v>
      </c>
      <c r="B25" s="5">
        <v>607</v>
      </c>
      <c r="C25" s="9">
        <v>310</v>
      </c>
      <c r="D25" s="9">
        <v>297</v>
      </c>
      <c r="E25" s="11">
        <v>9105</v>
      </c>
      <c r="F25" s="14">
        <v>4650</v>
      </c>
      <c r="G25" s="17">
        <v>4455</v>
      </c>
      <c r="H25" s="6">
        <v>50</v>
      </c>
      <c r="I25" s="5">
        <v>1226</v>
      </c>
      <c r="J25" s="9">
        <v>606</v>
      </c>
      <c r="K25" s="9">
        <v>620</v>
      </c>
      <c r="L25" s="11">
        <v>61300</v>
      </c>
      <c r="M25" s="14">
        <v>30300</v>
      </c>
      <c r="N25" s="17">
        <v>31000</v>
      </c>
      <c r="O25" s="6">
        <v>85</v>
      </c>
      <c r="P25" s="5">
        <v>572</v>
      </c>
      <c r="Q25" s="9">
        <v>231</v>
      </c>
      <c r="R25" s="9">
        <v>341</v>
      </c>
      <c r="S25" s="11">
        <f>SUM(T25:U25)</f>
        <v>48620</v>
      </c>
      <c r="T25" s="14">
        <f>SUMPRODUCT(O25*Q25)</f>
        <v>19635</v>
      </c>
      <c r="U25" s="17">
        <f>SUMPRODUCT(O25*R25)</f>
        <v>28985</v>
      </c>
    </row>
    <row r="26" spans="1:21" ht="15" customHeight="1">
      <c r="A26" s="6">
        <v>16</v>
      </c>
      <c r="B26" s="5">
        <v>615</v>
      </c>
      <c r="C26" s="9">
        <v>316</v>
      </c>
      <c r="D26" s="9">
        <v>299</v>
      </c>
      <c r="E26" s="11">
        <v>9840</v>
      </c>
      <c r="F26" s="14">
        <v>5056</v>
      </c>
      <c r="G26" s="17">
        <v>4784</v>
      </c>
      <c r="H26" s="6">
        <v>51</v>
      </c>
      <c r="I26" s="5">
        <v>1329</v>
      </c>
      <c r="J26" s="9">
        <v>659</v>
      </c>
      <c r="K26" s="9">
        <v>670</v>
      </c>
      <c r="L26" s="11">
        <v>67779</v>
      </c>
      <c r="M26" s="14">
        <v>33609</v>
      </c>
      <c r="N26" s="17">
        <v>34170</v>
      </c>
      <c r="O26" s="6">
        <v>86</v>
      </c>
      <c r="P26" s="5">
        <v>502</v>
      </c>
      <c r="Q26" s="9">
        <v>192</v>
      </c>
      <c r="R26" s="9">
        <v>310</v>
      </c>
      <c r="S26" s="11">
        <f>SUM(T26:U26)</f>
        <v>43172</v>
      </c>
      <c r="T26" s="14">
        <f>SUMPRODUCT(O26*Q26)</f>
        <v>16512</v>
      </c>
      <c r="U26" s="17">
        <f>SUMPRODUCT(O26*R26)</f>
        <v>26660</v>
      </c>
    </row>
    <row r="27" spans="1:21" ht="15" customHeight="1">
      <c r="A27" s="6">
        <v>17</v>
      </c>
      <c r="B27" s="5">
        <v>648</v>
      </c>
      <c r="C27" s="9">
        <v>341</v>
      </c>
      <c r="D27" s="9">
        <v>307</v>
      </c>
      <c r="E27" s="11">
        <v>11016</v>
      </c>
      <c r="F27" s="14">
        <v>5797</v>
      </c>
      <c r="G27" s="17">
        <v>5219</v>
      </c>
      <c r="H27" s="6">
        <v>52</v>
      </c>
      <c r="I27" s="5">
        <v>1289</v>
      </c>
      <c r="J27" s="9">
        <v>649</v>
      </c>
      <c r="K27" s="9">
        <v>640</v>
      </c>
      <c r="L27" s="11">
        <v>67028</v>
      </c>
      <c r="M27" s="14">
        <v>33748</v>
      </c>
      <c r="N27" s="17">
        <v>33280</v>
      </c>
      <c r="O27" s="6">
        <v>87</v>
      </c>
      <c r="P27" s="5">
        <v>478</v>
      </c>
      <c r="Q27" s="9">
        <v>159</v>
      </c>
      <c r="R27" s="9">
        <v>319</v>
      </c>
      <c r="S27" s="11">
        <f>SUM(T27:U27)</f>
        <v>41586</v>
      </c>
      <c r="T27" s="14">
        <f>SUMPRODUCT(O27*Q27)</f>
        <v>13833</v>
      </c>
      <c r="U27" s="17">
        <f>SUMPRODUCT(O27*R27)</f>
        <v>27753</v>
      </c>
    </row>
    <row r="28" spans="1:21" ht="15" customHeight="1">
      <c r="A28" s="6">
        <v>18</v>
      </c>
      <c r="B28" s="5">
        <v>652</v>
      </c>
      <c r="C28" s="9">
        <v>335</v>
      </c>
      <c r="D28" s="9">
        <v>317</v>
      </c>
      <c r="E28" s="11">
        <v>11736</v>
      </c>
      <c r="F28" s="14">
        <v>6030</v>
      </c>
      <c r="G28" s="17">
        <v>5706</v>
      </c>
      <c r="H28" s="6">
        <v>53</v>
      </c>
      <c r="I28" s="5">
        <v>1430</v>
      </c>
      <c r="J28" s="9">
        <v>708</v>
      </c>
      <c r="K28" s="9">
        <v>722</v>
      </c>
      <c r="L28" s="11">
        <v>75790</v>
      </c>
      <c r="M28" s="14">
        <v>37524</v>
      </c>
      <c r="N28" s="17">
        <v>38266</v>
      </c>
      <c r="O28" s="6">
        <v>88</v>
      </c>
      <c r="P28" s="5">
        <v>434</v>
      </c>
      <c r="Q28" s="9">
        <v>153</v>
      </c>
      <c r="R28" s="9">
        <v>281</v>
      </c>
      <c r="S28" s="11">
        <f>SUM(T28:U28)</f>
        <v>38192</v>
      </c>
      <c r="T28" s="14">
        <f>SUMPRODUCT(O28*Q28)</f>
        <v>13464</v>
      </c>
      <c r="U28" s="17">
        <f>SUMPRODUCT(O28*R28)</f>
        <v>24728</v>
      </c>
    </row>
    <row r="29" spans="1:21" ht="15" customHeight="1">
      <c r="A29" s="6">
        <v>19</v>
      </c>
      <c r="B29" s="5">
        <v>694</v>
      </c>
      <c r="C29" s="9">
        <v>367</v>
      </c>
      <c r="D29" s="9">
        <v>327</v>
      </c>
      <c r="E29" s="11">
        <v>13186</v>
      </c>
      <c r="F29" s="14">
        <v>6973</v>
      </c>
      <c r="G29" s="17">
        <v>6213</v>
      </c>
      <c r="H29" s="6">
        <v>54</v>
      </c>
      <c r="I29" s="5">
        <v>1317</v>
      </c>
      <c r="J29" s="9">
        <v>656</v>
      </c>
      <c r="K29" s="9">
        <v>661</v>
      </c>
      <c r="L29" s="11">
        <v>71118</v>
      </c>
      <c r="M29" s="14">
        <v>35424</v>
      </c>
      <c r="N29" s="17">
        <v>35694</v>
      </c>
      <c r="O29" s="6">
        <v>89</v>
      </c>
      <c r="P29" s="5">
        <v>405</v>
      </c>
      <c r="Q29" s="9">
        <v>136</v>
      </c>
      <c r="R29" s="9">
        <v>269</v>
      </c>
      <c r="S29" s="11">
        <f>SUM(T29:U29)</f>
        <v>36045</v>
      </c>
      <c r="T29" s="14">
        <f>SUMPRODUCT(O29*Q29)</f>
        <v>12104</v>
      </c>
      <c r="U29" s="17">
        <f>SUMPRODUCT(O29*R29)</f>
        <v>23941</v>
      </c>
    </row>
    <row r="30" spans="1:21" ht="15" customHeight="1">
      <c r="A30" s="5" t="s">
        <v>32</v>
      </c>
      <c r="B30" s="5">
        <v>4328</v>
      </c>
      <c r="C30" s="5">
        <v>2170</v>
      </c>
      <c r="D30" s="5">
        <v>2158</v>
      </c>
      <c r="E30" s="11">
        <v>95969</v>
      </c>
      <c r="F30" s="13">
        <v>48055</v>
      </c>
      <c r="G30" s="16">
        <v>47914</v>
      </c>
      <c r="H30" s="5" t="s">
        <v>9</v>
      </c>
      <c r="I30" s="5">
        <v>6334</v>
      </c>
      <c r="J30" s="5">
        <v>3183</v>
      </c>
      <c r="K30" s="5">
        <v>3151</v>
      </c>
      <c r="L30" s="11">
        <v>360403</v>
      </c>
      <c r="M30" s="13">
        <v>181206</v>
      </c>
      <c r="N30" s="16">
        <v>179197</v>
      </c>
      <c r="O30" s="5" t="s">
        <v>40</v>
      </c>
      <c r="P30" s="5">
        <v>1341</v>
      </c>
      <c r="Q30" s="5">
        <v>408</v>
      </c>
      <c r="R30" s="5">
        <v>933</v>
      </c>
      <c r="S30" s="11">
        <f>SUM(S31:S35)</f>
        <v>122883</v>
      </c>
      <c r="T30" s="13">
        <f>SUM(T31:T35)</f>
        <v>37372</v>
      </c>
      <c r="U30" s="16">
        <f>SUM(U31:U35)</f>
        <v>85511</v>
      </c>
    </row>
    <row r="31" spans="1:21" ht="15" customHeight="1">
      <c r="A31" s="6">
        <v>20</v>
      </c>
      <c r="B31" s="5">
        <v>700</v>
      </c>
      <c r="C31" s="9">
        <v>382</v>
      </c>
      <c r="D31" s="9">
        <v>318</v>
      </c>
      <c r="E31" s="11">
        <v>14000</v>
      </c>
      <c r="F31" s="14">
        <v>7640</v>
      </c>
      <c r="G31" s="17">
        <v>6360</v>
      </c>
      <c r="H31" s="6">
        <v>55</v>
      </c>
      <c r="I31" s="5">
        <v>1342</v>
      </c>
      <c r="J31" s="9">
        <v>633</v>
      </c>
      <c r="K31" s="9">
        <v>709</v>
      </c>
      <c r="L31" s="11">
        <v>73810</v>
      </c>
      <c r="M31" s="14">
        <v>34815</v>
      </c>
      <c r="N31" s="17">
        <v>38995</v>
      </c>
      <c r="O31" s="6">
        <v>90</v>
      </c>
      <c r="P31" s="5">
        <v>379</v>
      </c>
      <c r="Q31" s="9">
        <v>120</v>
      </c>
      <c r="R31" s="9">
        <v>259</v>
      </c>
      <c r="S31" s="11">
        <f>SUM(T31:U31)</f>
        <v>34110</v>
      </c>
      <c r="T31" s="14">
        <f>SUMPRODUCT(O31*Q31)</f>
        <v>10800</v>
      </c>
      <c r="U31" s="17">
        <f>SUMPRODUCT(O31*R31)</f>
        <v>23310</v>
      </c>
    </row>
    <row r="32" spans="1:21" ht="15" customHeight="1">
      <c r="A32" s="6">
        <v>21</v>
      </c>
      <c r="B32" s="5">
        <v>800</v>
      </c>
      <c r="C32" s="9">
        <v>389</v>
      </c>
      <c r="D32" s="9">
        <v>411</v>
      </c>
      <c r="E32" s="11">
        <v>16800</v>
      </c>
      <c r="F32" s="14">
        <v>8169</v>
      </c>
      <c r="G32" s="17">
        <v>8631</v>
      </c>
      <c r="H32" s="6">
        <v>56</v>
      </c>
      <c r="I32" s="5">
        <v>1306</v>
      </c>
      <c r="J32" s="9">
        <v>662</v>
      </c>
      <c r="K32" s="9">
        <v>644</v>
      </c>
      <c r="L32" s="11">
        <v>73136</v>
      </c>
      <c r="M32" s="14">
        <v>37072</v>
      </c>
      <c r="N32" s="17">
        <v>36064</v>
      </c>
      <c r="O32" s="6">
        <v>91</v>
      </c>
      <c r="P32" s="5">
        <v>294</v>
      </c>
      <c r="Q32" s="9">
        <v>90</v>
      </c>
      <c r="R32" s="9">
        <v>204</v>
      </c>
      <c r="S32" s="11">
        <f>SUM(T32:U32)</f>
        <v>26754</v>
      </c>
      <c r="T32" s="14">
        <f>SUMPRODUCT(O32*Q32)</f>
        <v>8190</v>
      </c>
      <c r="U32" s="17">
        <f>SUMPRODUCT(O32*R32)</f>
        <v>18564</v>
      </c>
    </row>
    <row r="33" spans="1:21" ht="15" customHeight="1">
      <c r="A33" s="6">
        <v>22</v>
      </c>
      <c r="B33" s="5">
        <v>875</v>
      </c>
      <c r="C33" s="9">
        <v>433</v>
      </c>
      <c r="D33" s="9">
        <v>442</v>
      </c>
      <c r="E33" s="11">
        <v>19250</v>
      </c>
      <c r="F33" s="14">
        <v>9526</v>
      </c>
      <c r="G33" s="17">
        <v>9724</v>
      </c>
      <c r="H33" s="6">
        <v>57</v>
      </c>
      <c r="I33" s="5">
        <v>1354</v>
      </c>
      <c r="J33" s="9">
        <v>701</v>
      </c>
      <c r="K33" s="9">
        <v>653</v>
      </c>
      <c r="L33" s="11">
        <v>77178</v>
      </c>
      <c r="M33" s="14">
        <v>39957</v>
      </c>
      <c r="N33" s="17">
        <v>37221</v>
      </c>
      <c r="O33" s="6">
        <v>92</v>
      </c>
      <c r="P33" s="5">
        <v>271</v>
      </c>
      <c r="Q33" s="9">
        <v>84</v>
      </c>
      <c r="R33" s="9">
        <v>187</v>
      </c>
      <c r="S33" s="11">
        <f>SUM(T33:U33)</f>
        <v>24932</v>
      </c>
      <c r="T33" s="14">
        <f>SUMPRODUCT(O33*Q33)</f>
        <v>7728</v>
      </c>
      <c r="U33" s="17">
        <f>SUMPRODUCT(O33*R33)</f>
        <v>17204</v>
      </c>
    </row>
    <row r="34" spans="1:21" ht="15" customHeight="1">
      <c r="A34" s="6">
        <v>23</v>
      </c>
      <c r="B34" s="5">
        <v>953</v>
      </c>
      <c r="C34" s="9">
        <v>464</v>
      </c>
      <c r="D34" s="9">
        <v>489</v>
      </c>
      <c r="E34" s="11">
        <v>21919</v>
      </c>
      <c r="F34" s="14">
        <v>10672</v>
      </c>
      <c r="G34" s="17">
        <v>11247</v>
      </c>
      <c r="H34" s="6">
        <v>58</v>
      </c>
      <c r="I34" s="5">
        <v>1309</v>
      </c>
      <c r="J34" s="9">
        <v>671</v>
      </c>
      <c r="K34" s="9">
        <v>638</v>
      </c>
      <c r="L34" s="11">
        <v>75922</v>
      </c>
      <c r="M34" s="14">
        <v>38918</v>
      </c>
      <c r="N34" s="17">
        <v>37004</v>
      </c>
      <c r="O34" s="6">
        <v>93</v>
      </c>
      <c r="P34" s="5">
        <v>231</v>
      </c>
      <c r="Q34" s="9">
        <v>62</v>
      </c>
      <c r="R34" s="9">
        <v>169</v>
      </c>
      <c r="S34" s="11">
        <f>SUM(T34:U34)</f>
        <v>21483</v>
      </c>
      <c r="T34" s="14">
        <f>SUMPRODUCT(O34*Q34)</f>
        <v>5766</v>
      </c>
      <c r="U34" s="17">
        <f>SUMPRODUCT(O34*R34)</f>
        <v>15717</v>
      </c>
    </row>
    <row r="35" spans="1:21" ht="15" customHeight="1">
      <c r="A35" s="6">
        <v>24</v>
      </c>
      <c r="B35" s="5">
        <v>1000</v>
      </c>
      <c r="C35" s="9">
        <v>502</v>
      </c>
      <c r="D35" s="9">
        <v>498</v>
      </c>
      <c r="E35" s="11">
        <v>24000</v>
      </c>
      <c r="F35" s="14">
        <v>12048</v>
      </c>
      <c r="G35" s="17">
        <v>11952</v>
      </c>
      <c r="H35" s="6">
        <v>59</v>
      </c>
      <c r="I35" s="5">
        <v>1023</v>
      </c>
      <c r="J35" s="9">
        <v>516</v>
      </c>
      <c r="K35" s="9">
        <v>507</v>
      </c>
      <c r="L35" s="11">
        <v>60357</v>
      </c>
      <c r="M35" s="14">
        <v>30444</v>
      </c>
      <c r="N35" s="17">
        <v>29913</v>
      </c>
      <c r="O35" s="6">
        <v>94</v>
      </c>
      <c r="P35" s="5">
        <v>166</v>
      </c>
      <c r="Q35" s="9">
        <v>52</v>
      </c>
      <c r="R35" s="9">
        <v>114</v>
      </c>
      <c r="S35" s="11">
        <f>SUM(T35:U35)</f>
        <v>15604</v>
      </c>
      <c r="T35" s="14">
        <f>SUMPRODUCT(O35*Q35)</f>
        <v>4888</v>
      </c>
      <c r="U35" s="17">
        <f>SUMPRODUCT(O35*R35)</f>
        <v>10716</v>
      </c>
    </row>
    <row r="36" spans="1:21" ht="15" customHeight="1">
      <c r="A36" s="5" t="s">
        <v>21</v>
      </c>
      <c r="B36" s="5">
        <v>5233</v>
      </c>
      <c r="C36" s="5">
        <v>2528</v>
      </c>
      <c r="D36" s="5">
        <v>2705</v>
      </c>
      <c r="E36" s="11">
        <v>141410</v>
      </c>
      <c r="F36" s="13">
        <v>68345</v>
      </c>
      <c r="G36" s="16">
        <v>73065</v>
      </c>
      <c r="H36" s="5" t="s">
        <v>37</v>
      </c>
      <c r="I36" s="5">
        <v>5297</v>
      </c>
      <c r="J36" s="5">
        <v>2756</v>
      </c>
      <c r="K36" s="5">
        <v>2541</v>
      </c>
      <c r="L36" s="11">
        <v>327442</v>
      </c>
      <c r="M36" s="13">
        <v>170285</v>
      </c>
      <c r="N36" s="16">
        <v>157157</v>
      </c>
      <c r="O36" s="5" t="s">
        <v>39</v>
      </c>
      <c r="P36" s="5">
        <v>382</v>
      </c>
      <c r="Q36" s="5">
        <v>73</v>
      </c>
      <c r="R36" s="5">
        <v>309</v>
      </c>
      <c r="S36" s="11">
        <f>SUM(S37:S41)</f>
        <v>36833</v>
      </c>
      <c r="T36" s="13">
        <f>SUM(T37:T41)</f>
        <v>7024</v>
      </c>
      <c r="U36" s="16">
        <f>SUM(U37:U41)</f>
        <v>29809</v>
      </c>
    </row>
    <row r="37" spans="1:21" ht="15" customHeight="1">
      <c r="A37" s="6">
        <v>25</v>
      </c>
      <c r="B37" s="5">
        <v>1000</v>
      </c>
      <c r="C37" s="9">
        <v>471</v>
      </c>
      <c r="D37" s="9">
        <v>529</v>
      </c>
      <c r="E37" s="11">
        <v>25000</v>
      </c>
      <c r="F37" s="14">
        <v>11775</v>
      </c>
      <c r="G37" s="17">
        <v>13225</v>
      </c>
      <c r="H37" s="6">
        <v>60</v>
      </c>
      <c r="I37" s="5">
        <v>1250</v>
      </c>
      <c r="J37" s="9">
        <v>651</v>
      </c>
      <c r="K37" s="9">
        <v>599</v>
      </c>
      <c r="L37" s="11">
        <v>75000</v>
      </c>
      <c r="M37" s="14">
        <v>39060</v>
      </c>
      <c r="N37" s="17">
        <v>35940</v>
      </c>
      <c r="O37" s="6">
        <v>95</v>
      </c>
      <c r="P37" s="5">
        <v>123</v>
      </c>
      <c r="Q37" s="9">
        <v>29</v>
      </c>
      <c r="R37" s="9">
        <v>94</v>
      </c>
      <c r="S37" s="11">
        <f>SUM(T37:U37)</f>
        <v>11685</v>
      </c>
      <c r="T37" s="14">
        <f>SUMPRODUCT(O37*Q37)</f>
        <v>2755</v>
      </c>
      <c r="U37" s="17">
        <f>SUMPRODUCT(O37*R37)</f>
        <v>8930</v>
      </c>
    </row>
    <row r="38" spans="1:21" ht="15" customHeight="1">
      <c r="A38" s="6">
        <v>26</v>
      </c>
      <c r="B38" s="5">
        <v>1055</v>
      </c>
      <c r="C38" s="9">
        <v>515</v>
      </c>
      <c r="D38" s="9">
        <v>540</v>
      </c>
      <c r="E38" s="11">
        <v>27430</v>
      </c>
      <c r="F38" s="14">
        <v>13390</v>
      </c>
      <c r="G38" s="17">
        <v>14040</v>
      </c>
      <c r="H38" s="6">
        <v>61</v>
      </c>
      <c r="I38" s="5">
        <v>1184</v>
      </c>
      <c r="J38" s="9">
        <v>644</v>
      </c>
      <c r="K38" s="9">
        <v>540</v>
      </c>
      <c r="L38" s="11">
        <v>72224</v>
      </c>
      <c r="M38" s="14">
        <v>39284</v>
      </c>
      <c r="N38" s="17">
        <v>32940</v>
      </c>
      <c r="O38" s="6">
        <v>96</v>
      </c>
      <c r="P38" s="5">
        <v>94</v>
      </c>
      <c r="Q38" s="9">
        <v>15</v>
      </c>
      <c r="R38" s="9">
        <v>79</v>
      </c>
      <c r="S38" s="11">
        <f>SUM(T38:U38)</f>
        <v>9024</v>
      </c>
      <c r="T38" s="14">
        <f>SUMPRODUCT(O38*Q38)</f>
        <v>1440</v>
      </c>
      <c r="U38" s="17">
        <f>SUMPRODUCT(O38*R38)</f>
        <v>7584</v>
      </c>
    </row>
    <row r="39" spans="1:21" ht="15" customHeight="1">
      <c r="A39" s="6">
        <v>27</v>
      </c>
      <c r="B39" s="5">
        <v>1052</v>
      </c>
      <c r="C39" s="9">
        <v>504</v>
      </c>
      <c r="D39" s="9">
        <v>548</v>
      </c>
      <c r="E39" s="11">
        <v>28404</v>
      </c>
      <c r="F39" s="14">
        <v>13608</v>
      </c>
      <c r="G39" s="17">
        <v>14796</v>
      </c>
      <c r="H39" s="6">
        <v>62</v>
      </c>
      <c r="I39" s="5">
        <v>1033</v>
      </c>
      <c r="J39" s="9">
        <v>536</v>
      </c>
      <c r="K39" s="9">
        <v>497</v>
      </c>
      <c r="L39" s="11">
        <v>64046</v>
      </c>
      <c r="M39" s="14">
        <v>33232</v>
      </c>
      <c r="N39" s="17">
        <v>30814</v>
      </c>
      <c r="O39" s="6">
        <v>97</v>
      </c>
      <c r="P39" s="5">
        <v>73</v>
      </c>
      <c r="Q39" s="9">
        <v>16</v>
      </c>
      <c r="R39" s="9">
        <v>57</v>
      </c>
      <c r="S39" s="11">
        <f>SUM(T39:U39)</f>
        <v>7081</v>
      </c>
      <c r="T39" s="14">
        <f>SUMPRODUCT(O39*Q39)</f>
        <v>1552</v>
      </c>
      <c r="U39" s="17">
        <f>SUMPRODUCT(O39*R39)</f>
        <v>5529</v>
      </c>
    </row>
    <row r="40" spans="1:21" ht="15" customHeight="1">
      <c r="A40" s="6">
        <v>28</v>
      </c>
      <c r="B40" s="5">
        <v>1078</v>
      </c>
      <c r="C40" s="9">
        <v>530</v>
      </c>
      <c r="D40" s="9">
        <v>548</v>
      </c>
      <c r="E40" s="11">
        <v>30184</v>
      </c>
      <c r="F40" s="14">
        <v>14840</v>
      </c>
      <c r="G40" s="17">
        <v>15344</v>
      </c>
      <c r="H40" s="6">
        <v>63</v>
      </c>
      <c r="I40" s="5">
        <v>948</v>
      </c>
      <c r="J40" s="9">
        <v>491</v>
      </c>
      <c r="K40" s="9">
        <v>457</v>
      </c>
      <c r="L40" s="11">
        <v>59724</v>
      </c>
      <c r="M40" s="14">
        <v>30933</v>
      </c>
      <c r="N40" s="17">
        <v>28791</v>
      </c>
      <c r="O40" s="6">
        <v>98</v>
      </c>
      <c r="P40" s="5">
        <v>65</v>
      </c>
      <c r="Q40" s="9">
        <v>10</v>
      </c>
      <c r="R40" s="9">
        <v>55</v>
      </c>
      <c r="S40" s="11">
        <f>SUM(T40:U40)</f>
        <v>6370</v>
      </c>
      <c r="T40" s="14">
        <f>SUMPRODUCT(O40*Q40)</f>
        <v>980</v>
      </c>
      <c r="U40" s="17">
        <f>SUMPRODUCT(O40*R40)</f>
        <v>5390</v>
      </c>
    </row>
    <row r="41" spans="1:21" ht="15" customHeight="1">
      <c r="A41" s="6">
        <v>29</v>
      </c>
      <c r="B41" s="5">
        <v>1048</v>
      </c>
      <c r="C41" s="9">
        <v>508</v>
      </c>
      <c r="D41" s="9">
        <v>540</v>
      </c>
      <c r="E41" s="11">
        <v>30392</v>
      </c>
      <c r="F41" s="14">
        <v>14732</v>
      </c>
      <c r="G41" s="17">
        <v>15660</v>
      </c>
      <c r="H41" s="6">
        <v>64</v>
      </c>
      <c r="I41" s="5">
        <v>882</v>
      </c>
      <c r="J41" s="9">
        <v>434</v>
      </c>
      <c r="K41" s="9">
        <v>448</v>
      </c>
      <c r="L41" s="11">
        <v>56448</v>
      </c>
      <c r="M41" s="14">
        <v>27776</v>
      </c>
      <c r="N41" s="17">
        <v>28672</v>
      </c>
      <c r="O41" s="6">
        <v>99</v>
      </c>
      <c r="P41" s="5">
        <v>27</v>
      </c>
      <c r="Q41" s="9">
        <v>3</v>
      </c>
      <c r="R41" s="9">
        <v>24</v>
      </c>
      <c r="S41" s="11">
        <f>SUM(T41:U41)</f>
        <v>2673</v>
      </c>
      <c r="T41" s="14">
        <f>SUMPRODUCT(O41*Q41)</f>
        <v>297</v>
      </c>
      <c r="U41" s="17">
        <f>SUMPRODUCT(O41*R41)</f>
        <v>2376</v>
      </c>
    </row>
    <row r="42" spans="1:21" ht="15" customHeight="1">
      <c r="A42" s="5" t="s">
        <v>17</v>
      </c>
      <c r="B42" s="5">
        <v>5007</v>
      </c>
      <c r="C42" s="5">
        <v>2410</v>
      </c>
      <c r="D42" s="5">
        <v>2597</v>
      </c>
      <c r="E42" s="11">
        <v>160060</v>
      </c>
      <c r="F42" s="13">
        <v>77061</v>
      </c>
      <c r="G42" s="16">
        <v>82999</v>
      </c>
      <c r="H42" s="5" t="s">
        <v>0</v>
      </c>
      <c r="I42" s="5">
        <v>4164</v>
      </c>
      <c r="J42" s="5">
        <v>2061</v>
      </c>
      <c r="K42" s="5">
        <v>2103</v>
      </c>
      <c r="L42" s="11">
        <v>278547</v>
      </c>
      <c r="M42" s="13">
        <v>137849</v>
      </c>
      <c r="N42" s="16">
        <v>140698</v>
      </c>
      <c r="O42" s="5" t="s">
        <v>12</v>
      </c>
      <c r="P42" s="5">
        <v>58</v>
      </c>
      <c r="Q42" s="5">
        <v>15</v>
      </c>
      <c r="R42" s="5">
        <v>43</v>
      </c>
      <c r="S42" s="11">
        <f>SUM(S43:S47)</f>
        <v>5036</v>
      </c>
      <c r="T42" s="13">
        <f>SUM(T43:T47)</f>
        <v>1210</v>
      </c>
      <c r="U42" s="16">
        <f>SUM(U43:U47)</f>
        <v>3826</v>
      </c>
    </row>
    <row r="43" spans="1:21" ht="15" customHeight="1">
      <c r="A43" s="6">
        <v>30</v>
      </c>
      <c r="B43" s="5">
        <v>1027</v>
      </c>
      <c r="C43" s="9">
        <v>493</v>
      </c>
      <c r="D43" s="9">
        <v>534</v>
      </c>
      <c r="E43" s="11">
        <v>30810</v>
      </c>
      <c r="F43" s="14">
        <v>14790</v>
      </c>
      <c r="G43" s="17">
        <v>16020</v>
      </c>
      <c r="H43" s="6">
        <v>65</v>
      </c>
      <c r="I43" s="5">
        <v>924</v>
      </c>
      <c r="J43" s="9">
        <v>461</v>
      </c>
      <c r="K43" s="9">
        <v>463</v>
      </c>
      <c r="L43" s="11">
        <v>60060</v>
      </c>
      <c r="M43" s="14">
        <v>29965</v>
      </c>
      <c r="N43" s="17">
        <v>30095</v>
      </c>
      <c r="O43" s="6">
        <v>100</v>
      </c>
      <c r="P43" s="5">
        <v>22</v>
      </c>
      <c r="Q43" s="9">
        <v>4</v>
      </c>
      <c r="R43" s="9">
        <v>18</v>
      </c>
      <c r="S43" s="11">
        <f>SUM(T43:U43)</f>
        <v>2200</v>
      </c>
      <c r="T43" s="14">
        <f>SUMPRODUCT(O43*Q43)</f>
        <v>400</v>
      </c>
      <c r="U43" s="17">
        <f>SUMPRODUCT(O43*R43)</f>
        <v>1800</v>
      </c>
    </row>
    <row r="44" spans="1:21" ht="15" customHeight="1">
      <c r="A44" s="6">
        <v>31</v>
      </c>
      <c r="B44" s="5">
        <v>1052</v>
      </c>
      <c r="C44" s="9">
        <v>493</v>
      </c>
      <c r="D44" s="9">
        <v>559</v>
      </c>
      <c r="E44" s="11">
        <v>32612</v>
      </c>
      <c r="F44" s="14">
        <v>15283</v>
      </c>
      <c r="G44" s="17">
        <v>17329</v>
      </c>
      <c r="H44" s="6">
        <v>66</v>
      </c>
      <c r="I44" s="5">
        <v>888</v>
      </c>
      <c r="J44" s="9">
        <v>443</v>
      </c>
      <c r="K44" s="9">
        <v>445</v>
      </c>
      <c r="L44" s="11">
        <v>58608</v>
      </c>
      <c r="M44" s="14">
        <v>29238</v>
      </c>
      <c r="N44" s="17">
        <v>29370</v>
      </c>
      <c r="O44" s="6">
        <v>101</v>
      </c>
      <c r="P44" s="5">
        <v>20</v>
      </c>
      <c r="Q44" s="9">
        <v>6</v>
      </c>
      <c r="R44" s="9">
        <v>14</v>
      </c>
      <c r="S44" s="11">
        <f>SUM(T44:U44)</f>
        <v>2020</v>
      </c>
      <c r="T44" s="14">
        <f>SUMPRODUCT(O44*Q44)</f>
        <v>606</v>
      </c>
      <c r="U44" s="17">
        <f>SUMPRODUCT(O44*R44)</f>
        <v>1414</v>
      </c>
    </row>
    <row r="45" spans="1:21" ht="15" customHeight="1">
      <c r="A45" s="6">
        <v>32</v>
      </c>
      <c r="B45" s="5">
        <v>957</v>
      </c>
      <c r="C45" s="9">
        <v>471</v>
      </c>
      <c r="D45" s="9">
        <v>486</v>
      </c>
      <c r="E45" s="11">
        <v>30624</v>
      </c>
      <c r="F45" s="14">
        <v>15072</v>
      </c>
      <c r="G45" s="17">
        <v>15552</v>
      </c>
      <c r="H45" s="6">
        <v>67</v>
      </c>
      <c r="I45" s="5">
        <v>836</v>
      </c>
      <c r="J45" s="9">
        <v>414</v>
      </c>
      <c r="K45" s="9">
        <v>422</v>
      </c>
      <c r="L45" s="11">
        <v>56012</v>
      </c>
      <c r="M45" s="14">
        <v>27738</v>
      </c>
      <c r="N45" s="17">
        <v>28274</v>
      </c>
      <c r="O45" s="6">
        <v>102</v>
      </c>
      <c r="P45" s="5">
        <v>8</v>
      </c>
      <c r="Q45" s="9">
        <v>2</v>
      </c>
      <c r="R45" s="9">
        <v>6</v>
      </c>
      <c r="S45" s="11">
        <f>SUM(T45:U45)</f>
        <v>816</v>
      </c>
      <c r="T45" s="14">
        <f>SUMPRODUCT(O45*Q45)</f>
        <v>204</v>
      </c>
      <c r="U45" s="17">
        <f>SUMPRODUCT(O45*R45)</f>
        <v>612</v>
      </c>
    </row>
    <row r="46" spans="1:21" ht="15" customHeight="1">
      <c r="A46" s="6">
        <v>33</v>
      </c>
      <c r="B46" s="5">
        <v>1000</v>
      </c>
      <c r="C46" s="9">
        <v>486</v>
      </c>
      <c r="D46" s="9">
        <v>514</v>
      </c>
      <c r="E46" s="11">
        <v>33000</v>
      </c>
      <c r="F46" s="14">
        <v>16038</v>
      </c>
      <c r="G46" s="17">
        <v>16962</v>
      </c>
      <c r="H46" s="6">
        <v>68</v>
      </c>
      <c r="I46" s="5">
        <v>737</v>
      </c>
      <c r="J46" s="9">
        <v>359</v>
      </c>
      <c r="K46" s="9">
        <v>378</v>
      </c>
      <c r="L46" s="11">
        <v>50116</v>
      </c>
      <c r="M46" s="14">
        <v>24412</v>
      </c>
      <c r="N46" s="17">
        <v>25704</v>
      </c>
      <c r="O46" s="4" t="s">
        <v>23</v>
      </c>
      <c r="P46" s="5">
        <v>8</v>
      </c>
      <c r="Q46" s="9">
        <v>3</v>
      </c>
      <c r="R46" s="9">
        <v>5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971</v>
      </c>
      <c r="C47" s="9">
        <v>467</v>
      </c>
      <c r="D47" s="9">
        <v>504</v>
      </c>
      <c r="E47" s="11">
        <v>33014</v>
      </c>
      <c r="F47" s="14">
        <v>15878</v>
      </c>
      <c r="G47" s="17">
        <v>17136</v>
      </c>
      <c r="H47" s="6">
        <v>69</v>
      </c>
      <c r="I47" s="5">
        <v>779</v>
      </c>
      <c r="J47" s="9">
        <v>384</v>
      </c>
      <c r="K47" s="9">
        <v>395</v>
      </c>
      <c r="L47" s="11">
        <v>53751</v>
      </c>
      <c r="M47" s="14">
        <v>26496</v>
      </c>
      <c r="N47" s="17">
        <v>27255</v>
      </c>
      <c r="O47" s="4" t="s">
        <v>18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31</v>
      </c>
      <c r="B49" s="7">
        <f>E5/(B5-P47)</f>
        <v>46.296952239133887</v>
      </c>
      <c r="C49" s="7">
        <f>AVERAGE((F5/(C5-Q47)))</f>
        <v>44.95821256647428</v>
      </c>
      <c r="D49" s="7">
        <f>AVERAGE(G5/(D5-R47))</f>
        <v>47.554103947742121</v>
      </c>
      <c r="E49" s="7"/>
      <c r="F49" s="7"/>
      <c r="G49" s="7"/>
    </row>
    <row r="50" spans="1:7">
      <c r="B50" s="8" t="s">
        <v>19</v>
      </c>
      <c r="C50" s="8" t="s">
        <v>33</v>
      </c>
      <c r="D50" s="8" t="s">
        <v>5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3"/>
  </sheetPr>
  <dimension ref="A1:Y50"/>
  <sheetViews>
    <sheetView tabSelected="1" zoomScale="90" zoomScaleNormal="90" zoomScaleSheetLayoutView="80" workbookViewId="0">
      <selection activeCell="X3" sqref="X3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6" width="9" style="1" bestFit="1" customWidth="1"/>
    <col min="27" max="16384" width="9" style="1" customWidth="1"/>
  </cols>
  <sheetData>
    <row r="1" spans="1:25">
      <c r="A1" s="2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8">
        <v>46113</v>
      </c>
      <c r="P3" s="19"/>
      <c r="Q3" s="19"/>
      <c r="R3" s="20" t="s">
        <v>46</v>
      </c>
    </row>
    <row r="4" spans="1:25" ht="15" customHeight="1">
      <c r="A4" s="3" t="s">
        <v>42</v>
      </c>
      <c r="B4" s="3" t="s">
        <v>25</v>
      </c>
      <c r="C4" s="3" t="s">
        <v>44</v>
      </c>
      <c r="D4" s="3" t="s">
        <v>45</v>
      </c>
      <c r="E4" s="10" t="s">
        <v>19</v>
      </c>
      <c r="F4" s="12" t="s">
        <v>33</v>
      </c>
      <c r="G4" s="15" t="s">
        <v>5</v>
      </c>
      <c r="H4" s="3" t="s">
        <v>3</v>
      </c>
      <c r="I4" s="3" t="s">
        <v>25</v>
      </c>
      <c r="J4" s="3" t="s">
        <v>44</v>
      </c>
      <c r="K4" s="3" t="s">
        <v>45</v>
      </c>
      <c r="L4" s="10" t="s">
        <v>19</v>
      </c>
      <c r="M4" s="12" t="s">
        <v>33</v>
      </c>
      <c r="N4" s="15" t="s">
        <v>5</v>
      </c>
      <c r="O4" s="3" t="s">
        <v>3</v>
      </c>
      <c r="P4" s="3" t="s">
        <v>13</v>
      </c>
      <c r="Q4" s="3" t="s">
        <v>44</v>
      </c>
      <c r="R4" s="3" t="s">
        <v>45</v>
      </c>
      <c r="S4" s="10" t="s">
        <v>19</v>
      </c>
      <c r="T4" s="12" t="s">
        <v>33</v>
      </c>
      <c r="U4" s="15" t="s">
        <v>5</v>
      </c>
    </row>
    <row r="5" spans="1:25" ht="15" customHeight="1">
      <c r="A5" s="4" t="s">
        <v>13</v>
      </c>
      <c r="B5" s="5">
        <v>82090</v>
      </c>
      <c r="C5" s="5">
        <v>39761</v>
      </c>
      <c r="D5" s="5">
        <v>42329</v>
      </c>
      <c r="E5" s="11">
        <v>3795905</v>
      </c>
      <c r="F5" s="13">
        <v>1786267</v>
      </c>
      <c r="G5" s="16">
        <v>2009638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41</v>
      </c>
      <c r="X5" s="4" t="s">
        <v>4</v>
      </c>
      <c r="Y5" s="22" t="s">
        <v>10</v>
      </c>
    </row>
    <row r="6" spans="1:25" ht="15" customHeight="1">
      <c r="A6" s="5" t="s">
        <v>29</v>
      </c>
      <c r="B6" s="5">
        <v>2643</v>
      </c>
      <c r="C6" s="5">
        <v>1337</v>
      </c>
      <c r="D6" s="5">
        <v>1306</v>
      </c>
      <c r="E6" s="11">
        <v>5445</v>
      </c>
      <c r="F6" s="13">
        <v>2742</v>
      </c>
      <c r="G6" s="16">
        <v>2703</v>
      </c>
      <c r="H6" s="5" t="s">
        <v>47</v>
      </c>
      <c r="I6" s="5">
        <v>4890</v>
      </c>
      <c r="J6" s="5">
        <v>2360</v>
      </c>
      <c r="K6" s="5">
        <v>2530</v>
      </c>
      <c r="L6" s="11">
        <v>181209</v>
      </c>
      <c r="M6" s="13">
        <v>87508</v>
      </c>
      <c r="N6" s="16">
        <v>93701</v>
      </c>
      <c r="O6" s="5" t="s">
        <v>38</v>
      </c>
      <c r="P6" s="5">
        <v>3650</v>
      </c>
      <c r="Q6" s="5">
        <v>1765</v>
      </c>
      <c r="R6" s="5">
        <v>1885</v>
      </c>
      <c r="S6" s="11">
        <f>SUM(S7:S11)</f>
        <v>262770</v>
      </c>
      <c r="T6" s="13">
        <f>SUM(T7:T11)</f>
        <v>127048</v>
      </c>
      <c r="U6" s="16">
        <f>SUM(U7:U11)</f>
        <v>135722</v>
      </c>
      <c r="W6" s="21" t="s">
        <v>20</v>
      </c>
      <c r="X6" s="4">
        <f>SUM(B6+B12+B18)</f>
        <v>9404</v>
      </c>
      <c r="Y6" s="23">
        <f>AVERAGE(X6/(B5-P47))</f>
        <v>0.11455719332440005</v>
      </c>
    </row>
    <row r="7" spans="1:25" ht="15" customHeight="1">
      <c r="A7" s="6">
        <v>0</v>
      </c>
      <c r="B7" s="5">
        <v>527</v>
      </c>
      <c r="C7" s="9">
        <v>270</v>
      </c>
      <c r="D7" s="9">
        <v>257</v>
      </c>
      <c r="E7" s="11">
        <v>0</v>
      </c>
      <c r="F7" s="14">
        <v>0</v>
      </c>
      <c r="G7" s="17">
        <v>0</v>
      </c>
      <c r="H7" s="6">
        <v>35</v>
      </c>
      <c r="I7" s="5">
        <v>918</v>
      </c>
      <c r="J7" s="9">
        <v>416</v>
      </c>
      <c r="K7" s="9">
        <v>502</v>
      </c>
      <c r="L7" s="11">
        <v>32130</v>
      </c>
      <c r="M7" s="14">
        <v>14560</v>
      </c>
      <c r="N7" s="17">
        <v>17570</v>
      </c>
      <c r="O7" s="6">
        <v>70</v>
      </c>
      <c r="P7" s="5">
        <v>745</v>
      </c>
      <c r="Q7" s="9">
        <v>365</v>
      </c>
      <c r="R7" s="9">
        <v>380</v>
      </c>
      <c r="S7" s="11">
        <f>SUM(T7:U7)</f>
        <v>52150</v>
      </c>
      <c r="T7" s="14">
        <f>SUMPRODUCT(O7*Q7)</f>
        <v>25550</v>
      </c>
      <c r="U7" s="17">
        <f>SUMPRODUCT(O7*R7)</f>
        <v>26600</v>
      </c>
      <c r="W7" s="21" t="s">
        <v>11</v>
      </c>
      <c r="X7" s="4">
        <f>SUM(B24+B30+B36+B42+I6+I12+I18+I24+I30+I36)</f>
        <v>52952</v>
      </c>
      <c r="Y7" s="23">
        <f>AVERAGE(X7/(B5-P47))</f>
        <v>0.64504811791935679</v>
      </c>
    </row>
    <row r="8" spans="1:25" ht="15" customHeight="1">
      <c r="A8" s="6">
        <v>1</v>
      </c>
      <c r="B8" s="5">
        <v>481</v>
      </c>
      <c r="C8" s="9">
        <v>244</v>
      </c>
      <c r="D8" s="9">
        <v>237</v>
      </c>
      <c r="E8" s="11">
        <v>481</v>
      </c>
      <c r="F8" s="14">
        <v>244</v>
      </c>
      <c r="G8" s="17">
        <v>237</v>
      </c>
      <c r="H8" s="6">
        <v>36</v>
      </c>
      <c r="I8" s="5">
        <v>933</v>
      </c>
      <c r="J8" s="9">
        <v>465</v>
      </c>
      <c r="K8" s="9">
        <v>468</v>
      </c>
      <c r="L8" s="11">
        <v>33588</v>
      </c>
      <c r="M8" s="14">
        <v>16740</v>
      </c>
      <c r="N8" s="17">
        <v>16848</v>
      </c>
      <c r="O8" s="6">
        <v>71</v>
      </c>
      <c r="P8" s="5">
        <v>730</v>
      </c>
      <c r="Q8" s="9">
        <v>355</v>
      </c>
      <c r="R8" s="9">
        <v>375</v>
      </c>
      <c r="S8" s="11">
        <f>SUM(T8:U8)</f>
        <v>51830</v>
      </c>
      <c r="T8" s="14">
        <f>SUMPRODUCT(O8*Q8)</f>
        <v>25205</v>
      </c>
      <c r="U8" s="17">
        <f>SUMPRODUCT(O8*R8)</f>
        <v>26625</v>
      </c>
      <c r="W8" s="21" t="s">
        <v>15</v>
      </c>
      <c r="X8" s="4">
        <f>SUM(I42+P6+P12+P18+P24+P30+P36+P42)</f>
        <v>19734</v>
      </c>
      <c r="Y8" s="23">
        <f>AVERAGE(X8/(B5-P47))</f>
        <v>0.24039468875624315</v>
      </c>
    </row>
    <row r="9" spans="1:25" ht="15" customHeight="1">
      <c r="A9" s="6">
        <v>2</v>
      </c>
      <c r="B9" s="5">
        <v>507</v>
      </c>
      <c r="C9" s="9">
        <v>262</v>
      </c>
      <c r="D9" s="9">
        <v>245</v>
      </c>
      <c r="E9" s="11">
        <v>1014</v>
      </c>
      <c r="F9" s="14">
        <v>524</v>
      </c>
      <c r="G9" s="17">
        <v>490</v>
      </c>
      <c r="H9" s="6">
        <v>37</v>
      </c>
      <c r="I9" s="5">
        <v>1023</v>
      </c>
      <c r="J9" s="9">
        <v>497</v>
      </c>
      <c r="K9" s="9">
        <v>526</v>
      </c>
      <c r="L9" s="11">
        <v>37851</v>
      </c>
      <c r="M9" s="14">
        <v>18389</v>
      </c>
      <c r="N9" s="17">
        <v>19462</v>
      </c>
      <c r="O9" s="6">
        <v>72</v>
      </c>
      <c r="P9" s="5">
        <v>713</v>
      </c>
      <c r="Q9" s="9">
        <v>338</v>
      </c>
      <c r="R9" s="9">
        <v>375</v>
      </c>
      <c r="S9" s="11">
        <f>SUM(T9:U9)</f>
        <v>51336</v>
      </c>
      <c r="T9" s="14">
        <f>SUMPRODUCT(O9*Q9)</f>
        <v>24336</v>
      </c>
      <c r="U9" s="17">
        <f>SUMPRODUCT(O9*R9)</f>
        <v>27000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v>562</v>
      </c>
      <c r="C10" s="9">
        <v>270</v>
      </c>
      <c r="D10" s="9">
        <v>292</v>
      </c>
      <c r="E10" s="11">
        <v>1686</v>
      </c>
      <c r="F10" s="14">
        <v>810</v>
      </c>
      <c r="G10" s="17">
        <v>876</v>
      </c>
      <c r="H10" s="6">
        <v>38</v>
      </c>
      <c r="I10" s="5">
        <v>984</v>
      </c>
      <c r="J10" s="9">
        <v>479</v>
      </c>
      <c r="K10" s="9">
        <v>505</v>
      </c>
      <c r="L10" s="11">
        <v>37392</v>
      </c>
      <c r="M10" s="14">
        <v>18202</v>
      </c>
      <c r="N10" s="17">
        <v>19190</v>
      </c>
      <c r="O10" s="6">
        <v>73</v>
      </c>
      <c r="P10" s="5">
        <v>734</v>
      </c>
      <c r="Q10" s="9">
        <v>361</v>
      </c>
      <c r="R10" s="9">
        <v>373</v>
      </c>
      <c r="S10" s="11">
        <f>SUM(T10:U10)</f>
        <v>53582</v>
      </c>
      <c r="T10" s="14">
        <f>SUMPRODUCT(O10*Q10)</f>
        <v>26353</v>
      </c>
      <c r="U10" s="17">
        <f>SUMPRODUCT(O10*R10)</f>
        <v>27229</v>
      </c>
    </row>
    <row r="11" spans="1:25" ht="15" customHeight="1">
      <c r="A11" s="6">
        <v>4</v>
      </c>
      <c r="B11" s="5">
        <v>566</v>
      </c>
      <c r="C11" s="9">
        <v>291</v>
      </c>
      <c r="D11" s="9">
        <v>275</v>
      </c>
      <c r="E11" s="11">
        <v>2264</v>
      </c>
      <c r="F11" s="14">
        <v>1164</v>
      </c>
      <c r="G11" s="17">
        <v>1100</v>
      </c>
      <c r="H11" s="6">
        <v>39</v>
      </c>
      <c r="I11" s="5">
        <v>1032</v>
      </c>
      <c r="J11" s="9">
        <v>503</v>
      </c>
      <c r="K11" s="9">
        <v>529</v>
      </c>
      <c r="L11" s="11">
        <v>40248</v>
      </c>
      <c r="M11" s="14">
        <v>19617</v>
      </c>
      <c r="N11" s="17">
        <v>20631</v>
      </c>
      <c r="O11" s="6">
        <v>74</v>
      </c>
      <c r="P11" s="5">
        <v>728</v>
      </c>
      <c r="Q11" s="9">
        <v>346</v>
      </c>
      <c r="R11" s="9">
        <v>382</v>
      </c>
      <c r="S11" s="11">
        <f>SUM(T11:U11)</f>
        <v>53872</v>
      </c>
      <c r="T11" s="14">
        <f>SUMPRODUCT(O11*Q11)</f>
        <v>25604</v>
      </c>
      <c r="U11" s="17">
        <f>SUMPRODUCT(O11*R11)</f>
        <v>28268</v>
      </c>
    </row>
    <row r="12" spans="1:25" ht="15" customHeight="1">
      <c r="A12" s="5" t="s">
        <v>16</v>
      </c>
      <c r="B12" s="5">
        <v>3331</v>
      </c>
      <c r="C12" s="5">
        <v>1738</v>
      </c>
      <c r="D12" s="5">
        <v>1593</v>
      </c>
      <c r="E12" s="11">
        <v>23599</v>
      </c>
      <c r="F12" s="13">
        <v>12342</v>
      </c>
      <c r="G12" s="16">
        <v>11257</v>
      </c>
      <c r="H12" s="5" t="s">
        <v>8</v>
      </c>
      <c r="I12" s="5">
        <v>5595</v>
      </c>
      <c r="J12" s="5">
        <v>2731</v>
      </c>
      <c r="K12" s="5">
        <v>2864</v>
      </c>
      <c r="L12" s="11">
        <v>235298</v>
      </c>
      <c r="M12" s="13">
        <v>114899</v>
      </c>
      <c r="N12" s="16">
        <v>120399</v>
      </c>
      <c r="O12" s="5" t="s">
        <v>52</v>
      </c>
      <c r="P12" s="5">
        <v>4430</v>
      </c>
      <c r="Q12" s="5">
        <v>2005</v>
      </c>
      <c r="R12" s="5">
        <v>2425</v>
      </c>
      <c r="S12" s="11">
        <f>SUM(S13:S17)</f>
        <v>340991</v>
      </c>
      <c r="T12" s="13">
        <f>SUM(T13:T17)</f>
        <v>154254</v>
      </c>
      <c r="U12" s="16">
        <f>SUM(U13:U17)</f>
        <v>186737</v>
      </c>
    </row>
    <row r="13" spans="1:25" ht="15" customHeight="1">
      <c r="A13" s="6">
        <v>5</v>
      </c>
      <c r="B13" s="5">
        <v>608</v>
      </c>
      <c r="C13" s="9">
        <v>314</v>
      </c>
      <c r="D13" s="9">
        <v>294</v>
      </c>
      <c r="E13" s="11">
        <v>3040</v>
      </c>
      <c r="F13" s="14">
        <v>1570</v>
      </c>
      <c r="G13" s="17">
        <v>1470</v>
      </c>
      <c r="H13" s="6">
        <v>40</v>
      </c>
      <c r="I13" s="5">
        <v>1027</v>
      </c>
      <c r="J13" s="9">
        <v>488</v>
      </c>
      <c r="K13" s="9">
        <v>539</v>
      </c>
      <c r="L13" s="11">
        <v>41080</v>
      </c>
      <c r="M13" s="14">
        <v>19520</v>
      </c>
      <c r="N13" s="17">
        <v>21560</v>
      </c>
      <c r="O13" s="6">
        <v>75</v>
      </c>
      <c r="P13" s="5">
        <v>840</v>
      </c>
      <c r="Q13" s="9">
        <v>394</v>
      </c>
      <c r="R13" s="9">
        <v>446</v>
      </c>
      <c r="S13" s="11">
        <f>SUM(T13:U13)</f>
        <v>63000</v>
      </c>
      <c r="T13" s="14">
        <f>SUMPRODUCT(O13*Q13)</f>
        <v>29550</v>
      </c>
      <c r="U13" s="17">
        <f>SUMPRODUCT(O13*R13)</f>
        <v>33450</v>
      </c>
    </row>
    <row r="14" spans="1:25" ht="15" customHeight="1">
      <c r="A14" s="6">
        <v>6</v>
      </c>
      <c r="B14" s="5">
        <v>649</v>
      </c>
      <c r="C14" s="9">
        <v>336</v>
      </c>
      <c r="D14" s="9">
        <v>313</v>
      </c>
      <c r="E14" s="11">
        <v>3894</v>
      </c>
      <c r="F14" s="14">
        <v>2016</v>
      </c>
      <c r="G14" s="17">
        <v>1878</v>
      </c>
      <c r="H14" s="6">
        <v>41</v>
      </c>
      <c r="I14" s="5">
        <v>1126</v>
      </c>
      <c r="J14" s="9">
        <v>544</v>
      </c>
      <c r="K14" s="9">
        <v>582</v>
      </c>
      <c r="L14" s="11">
        <v>46166</v>
      </c>
      <c r="M14" s="14">
        <v>22304</v>
      </c>
      <c r="N14" s="17">
        <v>23862</v>
      </c>
      <c r="O14" s="6">
        <v>76</v>
      </c>
      <c r="P14" s="5">
        <v>938</v>
      </c>
      <c r="Q14" s="9">
        <v>434</v>
      </c>
      <c r="R14" s="9">
        <v>504</v>
      </c>
      <c r="S14" s="11">
        <f>SUM(T14:U14)</f>
        <v>71288</v>
      </c>
      <c r="T14" s="14">
        <f>SUMPRODUCT(O14*Q14)</f>
        <v>32984</v>
      </c>
      <c r="U14" s="17">
        <f>SUMPRODUCT(O14*R14)</f>
        <v>38304</v>
      </c>
    </row>
    <row r="15" spans="1:25" ht="15" customHeight="1">
      <c r="A15" s="6">
        <v>7</v>
      </c>
      <c r="B15" s="5">
        <v>657</v>
      </c>
      <c r="C15" s="9">
        <v>338</v>
      </c>
      <c r="D15" s="9">
        <v>319</v>
      </c>
      <c r="E15" s="11">
        <v>4599</v>
      </c>
      <c r="F15" s="14">
        <v>2366</v>
      </c>
      <c r="G15" s="17">
        <v>2233</v>
      </c>
      <c r="H15" s="6">
        <v>42</v>
      </c>
      <c r="I15" s="5">
        <v>1096</v>
      </c>
      <c r="J15" s="9">
        <v>555</v>
      </c>
      <c r="K15" s="9">
        <v>541</v>
      </c>
      <c r="L15" s="11">
        <v>46032</v>
      </c>
      <c r="M15" s="14">
        <v>23310</v>
      </c>
      <c r="N15" s="17">
        <v>22722</v>
      </c>
      <c r="O15" s="6">
        <v>77</v>
      </c>
      <c r="P15" s="5">
        <v>919</v>
      </c>
      <c r="Q15" s="9">
        <v>406</v>
      </c>
      <c r="R15" s="9">
        <v>513</v>
      </c>
      <c r="S15" s="11">
        <f>SUM(T15:U15)</f>
        <v>70763</v>
      </c>
      <c r="T15" s="14">
        <f>SUMPRODUCT(O15*Q15)</f>
        <v>31262</v>
      </c>
      <c r="U15" s="17">
        <f>SUMPRODUCT(O15*R15)</f>
        <v>39501</v>
      </c>
    </row>
    <row r="16" spans="1:25" ht="15" customHeight="1">
      <c r="A16" s="6">
        <v>8</v>
      </c>
      <c r="B16" s="5">
        <v>687</v>
      </c>
      <c r="C16" s="9">
        <v>360</v>
      </c>
      <c r="D16" s="9">
        <v>327</v>
      </c>
      <c r="E16" s="11">
        <v>5496</v>
      </c>
      <c r="F16" s="14">
        <v>2880</v>
      </c>
      <c r="G16" s="17">
        <v>2616</v>
      </c>
      <c r="H16" s="6">
        <v>43</v>
      </c>
      <c r="I16" s="5">
        <v>1204</v>
      </c>
      <c r="J16" s="9">
        <v>571</v>
      </c>
      <c r="K16" s="9">
        <v>633</v>
      </c>
      <c r="L16" s="11">
        <v>51772</v>
      </c>
      <c r="M16" s="14">
        <v>24553</v>
      </c>
      <c r="N16" s="17">
        <v>27219</v>
      </c>
      <c r="O16" s="6">
        <v>78</v>
      </c>
      <c r="P16" s="5">
        <v>967</v>
      </c>
      <c r="Q16" s="9">
        <v>451</v>
      </c>
      <c r="R16" s="9">
        <v>516</v>
      </c>
      <c r="S16" s="11">
        <f>SUM(T16:U16)</f>
        <v>75426</v>
      </c>
      <c r="T16" s="14">
        <f>SUMPRODUCT(O16*Q16)</f>
        <v>35178</v>
      </c>
      <c r="U16" s="17">
        <f>SUMPRODUCT(O16*R16)</f>
        <v>40248</v>
      </c>
    </row>
    <row r="17" spans="1:21" ht="15" customHeight="1">
      <c r="A17" s="6">
        <v>9</v>
      </c>
      <c r="B17" s="5">
        <v>730</v>
      </c>
      <c r="C17" s="9">
        <v>390</v>
      </c>
      <c r="D17" s="9">
        <v>340</v>
      </c>
      <c r="E17" s="11">
        <v>6570</v>
      </c>
      <c r="F17" s="14">
        <v>3510</v>
      </c>
      <c r="G17" s="17">
        <v>3060</v>
      </c>
      <c r="H17" s="6">
        <v>44</v>
      </c>
      <c r="I17" s="5">
        <v>1142</v>
      </c>
      <c r="J17" s="9">
        <v>573</v>
      </c>
      <c r="K17" s="9">
        <v>569</v>
      </c>
      <c r="L17" s="11">
        <v>50248</v>
      </c>
      <c r="M17" s="14">
        <v>25212</v>
      </c>
      <c r="N17" s="17">
        <v>25036</v>
      </c>
      <c r="O17" s="6">
        <v>79</v>
      </c>
      <c r="P17" s="5">
        <v>766</v>
      </c>
      <c r="Q17" s="9">
        <v>320</v>
      </c>
      <c r="R17" s="9">
        <v>446</v>
      </c>
      <c r="S17" s="11">
        <f>SUM(T17:U17)</f>
        <v>60514</v>
      </c>
      <c r="T17" s="14">
        <f>SUMPRODUCT(O17*Q17)</f>
        <v>25280</v>
      </c>
      <c r="U17" s="17">
        <f>SUMPRODUCT(O17*R17)</f>
        <v>35234</v>
      </c>
    </row>
    <row r="18" spans="1:21" ht="15" customHeight="1">
      <c r="A18" s="5" t="s">
        <v>1</v>
      </c>
      <c r="B18" s="5">
        <v>3430</v>
      </c>
      <c r="C18" s="5">
        <v>1747</v>
      </c>
      <c r="D18" s="5">
        <v>1683</v>
      </c>
      <c r="E18" s="11">
        <v>41093</v>
      </c>
      <c r="F18" s="13">
        <v>20906</v>
      </c>
      <c r="G18" s="16">
        <v>20187</v>
      </c>
      <c r="H18" s="5" t="s">
        <v>48</v>
      </c>
      <c r="I18" s="5">
        <v>6233</v>
      </c>
      <c r="J18" s="5">
        <v>3213</v>
      </c>
      <c r="K18" s="5">
        <v>3020</v>
      </c>
      <c r="L18" s="11">
        <v>293301</v>
      </c>
      <c r="M18" s="13">
        <v>151244</v>
      </c>
      <c r="N18" s="16">
        <v>142057</v>
      </c>
      <c r="O18" s="5" t="s">
        <v>28</v>
      </c>
      <c r="P18" s="5">
        <v>3307</v>
      </c>
      <c r="Q18" s="5">
        <v>1311</v>
      </c>
      <c r="R18" s="5">
        <v>1996</v>
      </c>
      <c r="S18" s="11">
        <f>SUM(S19:S23)</f>
        <v>271393</v>
      </c>
      <c r="T18" s="13">
        <f>SUM(T19:T23)</f>
        <v>107498</v>
      </c>
      <c r="U18" s="16">
        <f>SUM(U19:U23)</f>
        <v>163895</v>
      </c>
    </row>
    <row r="19" spans="1:21" ht="15" customHeight="1">
      <c r="A19" s="6">
        <v>10</v>
      </c>
      <c r="B19" s="5">
        <v>679</v>
      </c>
      <c r="C19" s="9">
        <v>357</v>
      </c>
      <c r="D19" s="9">
        <v>322</v>
      </c>
      <c r="E19" s="11">
        <v>6790</v>
      </c>
      <c r="F19" s="14">
        <v>3570</v>
      </c>
      <c r="G19" s="17">
        <v>3220</v>
      </c>
      <c r="H19" s="6">
        <v>45</v>
      </c>
      <c r="I19" s="5">
        <v>1159</v>
      </c>
      <c r="J19" s="9">
        <v>575</v>
      </c>
      <c r="K19" s="9">
        <v>584</v>
      </c>
      <c r="L19" s="11">
        <v>52155</v>
      </c>
      <c r="M19" s="14">
        <v>25875</v>
      </c>
      <c r="N19" s="17">
        <v>26280</v>
      </c>
      <c r="O19" s="6">
        <v>80</v>
      </c>
      <c r="P19" s="5">
        <v>601</v>
      </c>
      <c r="Q19" s="9">
        <v>263</v>
      </c>
      <c r="R19" s="9">
        <v>338</v>
      </c>
      <c r="S19" s="11">
        <f>SUM(T19:U19)</f>
        <v>48080</v>
      </c>
      <c r="T19" s="14">
        <f>SUMPRODUCT(O19*Q19)</f>
        <v>21040</v>
      </c>
      <c r="U19" s="17">
        <f>SUMPRODUCT(O19*R19)</f>
        <v>27040</v>
      </c>
    </row>
    <row r="20" spans="1:21" ht="15" customHeight="1">
      <c r="A20" s="6">
        <v>11</v>
      </c>
      <c r="B20" s="5">
        <v>713</v>
      </c>
      <c r="C20" s="9">
        <v>355</v>
      </c>
      <c r="D20" s="9">
        <v>358</v>
      </c>
      <c r="E20" s="11">
        <v>7843</v>
      </c>
      <c r="F20" s="14">
        <v>3905</v>
      </c>
      <c r="G20" s="17">
        <v>3938</v>
      </c>
      <c r="H20" s="6">
        <v>46</v>
      </c>
      <c r="I20" s="5">
        <v>1242</v>
      </c>
      <c r="J20" s="9">
        <v>645</v>
      </c>
      <c r="K20" s="9">
        <v>597</v>
      </c>
      <c r="L20" s="11">
        <v>57132</v>
      </c>
      <c r="M20" s="14">
        <v>29670</v>
      </c>
      <c r="N20" s="17">
        <v>27462</v>
      </c>
      <c r="O20" s="6">
        <v>81</v>
      </c>
      <c r="P20" s="5">
        <v>631</v>
      </c>
      <c r="Q20" s="9">
        <v>250</v>
      </c>
      <c r="R20" s="9">
        <v>381</v>
      </c>
      <c r="S20" s="11">
        <f>SUM(T20:U20)</f>
        <v>51111</v>
      </c>
      <c r="T20" s="14">
        <f>SUMPRODUCT(O20*Q20)</f>
        <v>20250</v>
      </c>
      <c r="U20" s="17">
        <f>SUMPRODUCT(O20*R20)</f>
        <v>30861</v>
      </c>
    </row>
    <row r="21" spans="1:21" ht="15" customHeight="1">
      <c r="A21" s="6">
        <v>12</v>
      </c>
      <c r="B21" s="5">
        <v>706</v>
      </c>
      <c r="C21" s="9">
        <v>355</v>
      </c>
      <c r="D21" s="9">
        <v>351</v>
      </c>
      <c r="E21" s="11">
        <v>8472</v>
      </c>
      <c r="F21" s="14">
        <v>4260</v>
      </c>
      <c r="G21" s="17">
        <v>4212</v>
      </c>
      <c r="H21" s="6">
        <v>47</v>
      </c>
      <c r="I21" s="5">
        <v>1226</v>
      </c>
      <c r="J21" s="9">
        <v>631</v>
      </c>
      <c r="K21" s="9">
        <v>595</v>
      </c>
      <c r="L21" s="11">
        <v>57622</v>
      </c>
      <c r="M21" s="14">
        <v>29657</v>
      </c>
      <c r="N21" s="17">
        <v>27965</v>
      </c>
      <c r="O21" s="6">
        <v>82</v>
      </c>
      <c r="P21" s="5">
        <v>724</v>
      </c>
      <c r="Q21" s="9">
        <v>286</v>
      </c>
      <c r="R21" s="9">
        <v>438</v>
      </c>
      <c r="S21" s="11">
        <f>SUM(T21:U21)</f>
        <v>59368</v>
      </c>
      <c r="T21" s="14">
        <f>SUMPRODUCT(O21*Q21)</f>
        <v>23452</v>
      </c>
      <c r="U21" s="17">
        <f>SUMPRODUCT(O21*R21)</f>
        <v>35916</v>
      </c>
    </row>
    <row r="22" spans="1:21" ht="15" customHeight="1">
      <c r="A22" s="6">
        <v>13</v>
      </c>
      <c r="B22" s="5">
        <v>660</v>
      </c>
      <c r="C22" s="9">
        <v>349</v>
      </c>
      <c r="D22" s="9">
        <v>311</v>
      </c>
      <c r="E22" s="11">
        <v>8580</v>
      </c>
      <c r="F22" s="14">
        <v>4537</v>
      </c>
      <c r="G22" s="17">
        <v>4043</v>
      </c>
      <c r="H22" s="6">
        <v>48</v>
      </c>
      <c r="I22" s="5">
        <v>1302</v>
      </c>
      <c r="J22" s="9">
        <v>696</v>
      </c>
      <c r="K22" s="9">
        <v>606</v>
      </c>
      <c r="L22" s="11">
        <v>62496</v>
      </c>
      <c r="M22" s="14">
        <v>33408</v>
      </c>
      <c r="N22" s="17">
        <v>29088</v>
      </c>
      <c r="O22" s="6">
        <v>83</v>
      </c>
      <c r="P22" s="5">
        <v>650</v>
      </c>
      <c r="Q22" s="9">
        <v>252</v>
      </c>
      <c r="R22" s="9">
        <v>398</v>
      </c>
      <c r="S22" s="11">
        <f>SUM(T22:U22)</f>
        <v>53950</v>
      </c>
      <c r="T22" s="14">
        <f>SUMPRODUCT(O22*Q22)</f>
        <v>20916</v>
      </c>
      <c r="U22" s="17">
        <f>SUMPRODUCT(O22*R22)</f>
        <v>33034</v>
      </c>
    </row>
    <row r="23" spans="1:21" ht="15" customHeight="1">
      <c r="A23" s="6">
        <v>14</v>
      </c>
      <c r="B23" s="5">
        <v>672</v>
      </c>
      <c r="C23" s="9">
        <v>331</v>
      </c>
      <c r="D23" s="9">
        <v>341</v>
      </c>
      <c r="E23" s="11">
        <v>9408</v>
      </c>
      <c r="F23" s="14">
        <v>4634</v>
      </c>
      <c r="G23" s="17">
        <v>4774</v>
      </c>
      <c r="H23" s="6">
        <v>49</v>
      </c>
      <c r="I23" s="5">
        <v>1304</v>
      </c>
      <c r="J23" s="9">
        <v>666</v>
      </c>
      <c r="K23" s="9">
        <v>638</v>
      </c>
      <c r="L23" s="11">
        <v>63896</v>
      </c>
      <c r="M23" s="14">
        <v>32634</v>
      </c>
      <c r="N23" s="17">
        <v>31262</v>
      </c>
      <c r="O23" s="6">
        <v>84</v>
      </c>
      <c r="P23" s="5">
        <v>701</v>
      </c>
      <c r="Q23" s="9">
        <v>260</v>
      </c>
      <c r="R23" s="9">
        <v>441</v>
      </c>
      <c r="S23" s="11">
        <f>SUM(T23:U23)</f>
        <v>58884</v>
      </c>
      <c r="T23" s="14">
        <f>SUMPRODUCT(O23*Q23)</f>
        <v>21840</v>
      </c>
      <c r="U23" s="17">
        <f>SUMPRODUCT(O23*R23)</f>
        <v>37044</v>
      </c>
    </row>
    <row r="24" spans="1:21" ht="15" customHeight="1">
      <c r="A24" s="5" t="s">
        <v>22</v>
      </c>
      <c r="B24" s="5">
        <v>3260</v>
      </c>
      <c r="C24" s="5">
        <v>1689</v>
      </c>
      <c r="D24" s="5">
        <v>1571</v>
      </c>
      <c r="E24" s="11">
        <v>55648</v>
      </c>
      <c r="F24" s="13">
        <v>28876</v>
      </c>
      <c r="G24" s="16">
        <v>26772</v>
      </c>
      <c r="H24" s="5" t="s">
        <v>49</v>
      </c>
      <c r="I24" s="5">
        <v>6607</v>
      </c>
      <c r="J24" s="5">
        <v>3291</v>
      </c>
      <c r="K24" s="5">
        <v>3316</v>
      </c>
      <c r="L24" s="11">
        <v>343886</v>
      </c>
      <c r="M24" s="13">
        <v>171302</v>
      </c>
      <c r="N24" s="16">
        <v>172584</v>
      </c>
      <c r="O24" s="5" t="s">
        <v>43</v>
      </c>
      <c r="P24" s="5">
        <v>2368</v>
      </c>
      <c r="Q24" s="5">
        <v>864</v>
      </c>
      <c r="R24" s="5">
        <v>1504</v>
      </c>
      <c r="S24" s="11">
        <f>SUM(S25:S29)</f>
        <v>205611</v>
      </c>
      <c r="T24" s="13">
        <f>SUM(T25:T29)</f>
        <v>74931</v>
      </c>
      <c r="U24" s="16">
        <f>SUM(U25:U29)</f>
        <v>130680</v>
      </c>
    </row>
    <row r="25" spans="1:21" ht="15" customHeight="1">
      <c r="A25" s="6">
        <v>15</v>
      </c>
      <c r="B25" s="5">
        <v>605</v>
      </c>
      <c r="C25" s="9">
        <v>302</v>
      </c>
      <c r="D25" s="9">
        <v>303</v>
      </c>
      <c r="E25" s="11">
        <v>9075</v>
      </c>
      <c r="F25" s="14">
        <v>4530</v>
      </c>
      <c r="G25" s="17">
        <v>4545</v>
      </c>
      <c r="H25" s="6">
        <v>50</v>
      </c>
      <c r="I25" s="5">
        <v>1229</v>
      </c>
      <c r="J25" s="9">
        <v>613</v>
      </c>
      <c r="K25" s="9">
        <v>616</v>
      </c>
      <c r="L25" s="11">
        <v>61450</v>
      </c>
      <c r="M25" s="14">
        <v>30650</v>
      </c>
      <c r="N25" s="17">
        <v>30800</v>
      </c>
      <c r="O25" s="6">
        <v>85</v>
      </c>
      <c r="P25" s="5">
        <v>568</v>
      </c>
      <c r="Q25" s="9">
        <v>232</v>
      </c>
      <c r="R25" s="9">
        <v>336</v>
      </c>
      <c r="S25" s="11">
        <f>SUM(T25:U25)</f>
        <v>48280</v>
      </c>
      <c r="T25" s="14">
        <f>SUMPRODUCT(O25*Q25)</f>
        <v>19720</v>
      </c>
      <c r="U25" s="17">
        <f>SUMPRODUCT(O25*R25)</f>
        <v>28560</v>
      </c>
    </row>
    <row r="26" spans="1:21" ht="15" customHeight="1">
      <c r="A26" s="6">
        <v>16</v>
      </c>
      <c r="B26" s="5">
        <v>627</v>
      </c>
      <c r="C26" s="9">
        <v>324</v>
      </c>
      <c r="D26" s="9">
        <v>303</v>
      </c>
      <c r="E26" s="11">
        <v>10032</v>
      </c>
      <c r="F26" s="14">
        <v>5184</v>
      </c>
      <c r="G26" s="17">
        <v>4848</v>
      </c>
      <c r="H26" s="6">
        <v>51</v>
      </c>
      <c r="I26" s="5">
        <v>1328</v>
      </c>
      <c r="J26" s="9">
        <v>658</v>
      </c>
      <c r="K26" s="9">
        <v>670</v>
      </c>
      <c r="L26" s="11">
        <v>67728</v>
      </c>
      <c r="M26" s="14">
        <v>33558</v>
      </c>
      <c r="N26" s="17">
        <v>34170</v>
      </c>
      <c r="O26" s="6">
        <v>86</v>
      </c>
      <c r="P26" s="5">
        <v>497</v>
      </c>
      <c r="Q26" s="9">
        <v>187</v>
      </c>
      <c r="R26" s="9">
        <v>310</v>
      </c>
      <c r="S26" s="11">
        <f>SUM(T26:U26)</f>
        <v>42742</v>
      </c>
      <c r="T26" s="14">
        <f>SUMPRODUCT(O26*Q26)</f>
        <v>16082</v>
      </c>
      <c r="U26" s="17">
        <f>SUMPRODUCT(O26*R26)</f>
        <v>26660</v>
      </c>
    </row>
    <row r="27" spans="1:21" ht="15" customHeight="1">
      <c r="A27" s="6">
        <v>17</v>
      </c>
      <c r="B27" s="5">
        <v>654</v>
      </c>
      <c r="C27" s="9">
        <v>340</v>
      </c>
      <c r="D27" s="9">
        <v>314</v>
      </c>
      <c r="E27" s="11">
        <v>11118</v>
      </c>
      <c r="F27" s="14">
        <v>5780</v>
      </c>
      <c r="G27" s="17">
        <v>5338</v>
      </c>
      <c r="H27" s="6">
        <v>52</v>
      </c>
      <c r="I27" s="5">
        <v>1284</v>
      </c>
      <c r="J27" s="9">
        <v>642</v>
      </c>
      <c r="K27" s="9">
        <v>642</v>
      </c>
      <c r="L27" s="11">
        <v>66768</v>
      </c>
      <c r="M27" s="14">
        <v>33384</v>
      </c>
      <c r="N27" s="17">
        <v>33384</v>
      </c>
      <c r="O27" s="6">
        <v>87</v>
      </c>
      <c r="P27" s="5">
        <v>469</v>
      </c>
      <c r="Q27" s="9">
        <v>164</v>
      </c>
      <c r="R27" s="9">
        <v>305</v>
      </c>
      <c r="S27" s="11">
        <f>SUM(T27:U27)</f>
        <v>40803</v>
      </c>
      <c r="T27" s="14">
        <f>SUMPRODUCT(O27*Q27)</f>
        <v>14268</v>
      </c>
      <c r="U27" s="17">
        <f>SUMPRODUCT(O27*R27)</f>
        <v>26535</v>
      </c>
    </row>
    <row r="28" spans="1:21" ht="15" customHeight="1">
      <c r="A28" s="6">
        <v>18</v>
      </c>
      <c r="B28" s="5">
        <v>683</v>
      </c>
      <c r="C28" s="9">
        <v>355</v>
      </c>
      <c r="D28" s="9">
        <v>328</v>
      </c>
      <c r="E28" s="11">
        <v>12294</v>
      </c>
      <c r="F28" s="14">
        <v>6390</v>
      </c>
      <c r="G28" s="17">
        <v>5904</v>
      </c>
      <c r="H28" s="6">
        <v>53</v>
      </c>
      <c r="I28" s="5">
        <v>1424</v>
      </c>
      <c r="J28" s="9">
        <v>702</v>
      </c>
      <c r="K28" s="9">
        <v>722</v>
      </c>
      <c r="L28" s="11">
        <v>75472</v>
      </c>
      <c r="M28" s="14">
        <v>37206</v>
      </c>
      <c r="N28" s="17">
        <v>38266</v>
      </c>
      <c r="O28" s="6">
        <v>88</v>
      </c>
      <c r="P28" s="5">
        <v>440</v>
      </c>
      <c r="Q28" s="9">
        <v>148</v>
      </c>
      <c r="R28" s="9">
        <v>292</v>
      </c>
      <c r="S28" s="11">
        <f>SUM(T28:U28)</f>
        <v>38720</v>
      </c>
      <c r="T28" s="14">
        <f>SUMPRODUCT(O28*Q28)</f>
        <v>13024</v>
      </c>
      <c r="U28" s="17">
        <f>SUMPRODUCT(O28*R28)</f>
        <v>25696</v>
      </c>
    </row>
    <row r="29" spans="1:21" ht="15" customHeight="1">
      <c r="A29" s="6">
        <v>19</v>
      </c>
      <c r="B29" s="5">
        <v>691</v>
      </c>
      <c r="C29" s="9">
        <v>368</v>
      </c>
      <c r="D29" s="9">
        <v>323</v>
      </c>
      <c r="E29" s="11">
        <v>13129</v>
      </c>
      <c r="F29" s="14">
        <v>6992</v>
      </c>
      <c r="G29" s="17">
        <v>6137</v>
      </c>
      <c r="H29" s="6">
        <v>54</v>
      </c>
      <c r="I29" s="5">
        <v>1342</v>
      </c>
      <c r="J29" s="9">
        <v>676</v>
      </c>
      <c r="K29" s="9">
        <v>666</v>
      </c>
      <c r="L29" s="11">
        <v>72468</v>
      </c>
      <c r="M29" s="14">
        <v>36504</v>
      </c>
      <c r="N29" s="17">
        <v>35964</v>
      </c>
      <c r="O29" s="6">
        <v>89</v>
      </c>
      <c r="P29" s="5">
        <v>394</v>
      </c>
      <c r="Q29" s="9">
        <v>133</v>
      </c>
      <c r="R29" s="9">
        <v>261</v>
      </c>
      <c r="S29" s="11">
        <f>SUM(T29:U29)</f>
        <v>35066</v>
      </c>
      <c r="T29" s="14">
        <f>SUMPRODUCT(O29*Q29)</f>
        <v>11837</v>
      </c>
      <c r="U29" s="17">
        <f>SUMPRODUCT(O29*R29)</f>
        <v>23229</v>
      </c>
    </row>
    <row r="30" spans="1:21" ht="15" customHeight="1">
      <c r="A30" s="5" t="s">
        <v>32</v>
      </c>
      <c r="B30" s="5">
        <v>4439</v>
      </c>
      <c r="C30" s="5">
        <v>2207</v>
      </c>
      <c r="D30" s="5">
        <v>2232</v>
      </c>
      <c r="E30" s="11">
        <v>98333</v>
      </c>
      <c r="F30" s="13">
        <v>48851</v>
      </c>
      <c r="G30" s="16">
        <v>49482</v>
      </c>
      <c r="H30" s="5" t="s">
        <v>50</v>
      </c>
      <c r="I30" s="5">
        <v>6333</v>
      </c>
      <c r="J30" s="5">
        <v>3176</v>
      </c>
      <c r="K30" s="5">
        <v>3157</v>
      </c>
      <c r="L30" s="11">
        <v>360476</v>
      </c>
      <c r="M30" s="13">
        <v>180876</v>
      </c>
      <c r="N30" s="16">
        <v>179600</v>
      </c>
      <c r="O30" s="5" t="s">
        <v>53</v>
      </c>
      <c r="P30" s="5">
        <v>1357</v>
      </c>
      <c r="Q30" s="5">
        <v>418</v>
      </c>
      <c r="R30" s="5">
        <v>939</v>
      </c>
      <c r="S30" s="11">
        <f>SUM(S31:S35)</f>
        <v>124334</v>
      </c>
      <c r="T30" s="13">
        <f>SUM(T31:T35)</f>
        <v>38276</v>
      </c>
      <c r="U30" s="16">
        <f>SUM(U31:U35)</f>
        <v>86058</v>
      </c>
    </row>
    <row r="31" spans="1:21" ht="15" customHeight="1">
      <c r="A31" s="6">
        <v>20</v>
      </c>
      <c r="B31" s="5">
        <v>726</v>
      </c>
      <c r="C31" s="9">
        <v>386</v>
      </c>
      <c r="D31" s="9">
        <v>340</v>
      </c>
      <c r="E31" s="11">
        <v>14520</v>
      </c>
      <c r="F31" s="14">
        <v>7720</v>
      </c>
      <c r="G31" s="17">
        <v>6800</v>
      </c>
      <c r="H31" s="6">
        <v>55</v>
      </c>
      <c r="I31" s="5">
        <v>1300</v>
      </c>
      <c r="J31" s="9">
        <v>611</v>
      </c>
      <c r="K31" s="9">
        <v>689</v>
      </c>
      <c r="L31" s="11">
        <v>71500</v>
      </c>
      <c r="M31" s="14">
        <v>33605</v>
      </c>
      <c r="N31" s="17">
        <v>37895</v>
      </c>
      <c r="O31" s="6">
        <v>90</v>
      </c>
      <c r="P31" s="5">
        <v>383</v>
      </c>
      <c r="Q31" s="9">
        <v>125</v>
      </c>
      <c r="R31" s="9">
        <v>258</v>
      </c>
      <c r="S31" s="11">
        <f>SUM(T31:U31)</f>
        <v>34470</v>
      </c>
      <c r="T31" s="14">
        <f>SUMPRODUCT(O31*Q31)</f>
        <v>11250</v>
      </c>
      <c r="U31" s="17">
        <f>SUMPRODUCT(O31*R31)</f>
        <v>23220</v>
      </c>
    </row>
    <row r="32" spans="1:21" ht="15" customHeight="1">
      <c r="A32" s="6">
        <v>21</v>
      </c>
      <c r="B32" s="5">
        <v>820</v>
      </c>
      <c r="C32" s="9">
        <v>396</v>
      </c>
      <c r="D32" s="9">
        <v>424</v>
      </c>
      <c r="E32" s="11">
        <v>17220</v>
      </c>
      <c r="F32" s="14">
        <v>8316</v>
      </c>
      <c r="G32" s="17">
        <v>8904</v>
      </c>
      <c r="H32" s="6">
        <v>56</v>
      </c>
      <c r="I32" s="5">
        <v>1329</v>
      </c>
      <c r="J32" s="9">
        <v>671</v>
      </c>
      <c r="K32" s="9">
        <v>658</v>
      </c>
      <c r="L32" s="11">
        <v>74424</v>
      </c>
      <c r="M32" s="14">
        <v>37576</v>
      </c>
      <c r="N32" s="17">
        <v>36848</v>
      </c>
      <c r="O32" s="6">
        <v>91</v>
      </c>
      <c r="P32" s="5">
        <v>308</v>
      </c>
      <c r="Q32" s="9">
        <v>92</v>
      </c>
      <c r="R32" s="9">
        <v>216</v>
      </c>
      <c r="S32" s="11">
        <f>SUM(T32:U32)</f>
        <v>28028</v>
      </c>
      <c r="T32" s="14">
        <f>SUMPRODUCT(O32*Q32)</f>
        <v>8372</v>
      </c>
      <c r="U32" s="17">
        <f>SUMPRODUCT(O32*R32)</f>
        <v>19656</v>
      </c>
    </row>
    <row r="33" spans="1:21" ht="15" customHeight="1">
      <c r="A33" s="6">
        <v>22</v>
      </c>
      <c r="B33" s="5">
        <v>934</v>
      </c>
      <c r="C33" s="9">
        <v>457</v>
      </c>
      <c r="D33" s="9">
        <v>477</v>
      </c>
      <c r="E33" s="11">
        <v>20548</v>
      </c>
      <c r="F33" s="14">
        <v>10054</v>
      </c>
      <c r="G33" s="17">
        <v>10494</v>
      </c>
      <c r="H33" s="6">
        <v>57</v>
      </c>
      <c r="I33" s="5">
        <v>1354</v>
      </c>
      <c r="J33" s="9">
        <v>698</v>
      </c>
      <c r="K33" s="9">
        <v>656</v>
      </c>
      <c r="L33" s="11">
        <v>77178</v>
      </c>
      <c r="M33" s="14">
        <v>39786</v>
      </c>
      <c r="N33" s="17">
        <v>37392</v>
      </c>
      <c r="O33" s="6">
        <v>92</v>
      </c>
      <c r="P33" s="5">
        <v>267</v>
      </c>
      <c r="Q33" s="9">
        <v>87</v>
      </c>
      <c r="R33" s="9">
        <v>180</v>
      </c>
      <c r="S33" s="11">
        <f>SUM(T33:U33)</f>
        <v>24564</v>
      </c>
      <c r="T33" s="14">
        <f>SUMPRODUCT(O33*Q33)</f>
        <v>8004</v>
      </c>
      <c r="U33" s="17">
        <f>SUMPRODUCT(O33*R33)</f>
        <v>16560</v>
      </c>
    </row>
    <row r="34" spans="1:21" ht="15" customHeight="1">
      <c r="A34" s="6">
        <v>23</v>
      </c>
      <c r="B34" s="5">
        <v>971</v>
      </c>
      <c r="C34" s="9">
        <v>471</v>
      </c>
      <c r="D34" s="9">
        <v>500</v>
      </c>
      <c r="E34" s="11">
        <v>22333</v>
      </c>
      <c r="F34" s="14">
        <v>10833</v>
      </c>
      <c r="G34" s="17">
        <v>11500</v>
      </c>
      <c r="H34" s="6">
        <v>58</v>
      </c>
      <c r="I34" s="5">
        <v>1276</v>
      </c>
      <c r="J34" s="9">
        <v>655</v>
      </c>
      <c r="K34" s="9">
        <v>621</v>
      </c>
      <c r="L34" s="11">
        <v>74008</v>
      </c>
      <c r="M34" s="14">
        <v>37990</v>
      </c>
      <c r="N34" s="17">
        <v>36018</v>
      </c>
      <c r="O34" s="6">
        <v>93</v>
      </c>
      <c r="P34" s="5">
        <v>234</v>
      </c>
      <c r="Q34" s="9">
        <v>66</v>
      </c>
      <c r="R34" s="9">
        <v>168</v>
      </c>
      <c r="S34" s="11">
        <f>SUM(T34:U34)</f>
        <v>21762</v>
      </c>
      <c r="T34" s="14">
        <f>SUMPRODUCT(O34*Q34)</f>
        <v>6138</v>
      </c>
      <c r="U34" s="17">
        <f>SUMPRODUCT(O34*R34)</f>
        <v>15624</v>
      </c>
    </row>
    <row r="35" spans="1:21" ht="15" customHeight="1">
      <c r="A35" s="6">
        <v>24</v>
      </c>
      <c r="B35" s="5">
        <v>988</v>
      </c>
      <c r="C35" s="9">
        <v>497</v>
      </c>
      <c r="D35" s="9">
        <v>491</v>
      </c>
      <c r="E35" s="11">
        <v>23712</v>
      </c>
      <c r="F35" s="14">
        <v>11928</v>
      </c>
      <c r="G35" s="17">
        <v>11784</v>
      </c>
      <c r="H35" s="6">
        <v>59</v>
      </c>
      <c r="I35" s="5">
        <v>1074</v>
      </c>
      <c r="J35" s="9">
        <v>541</v>
      </c>
      <c r="K35" s="9">
        <v>533</v>
      </c>
      <c r="L35" s="11">
        <v>63366</v>
      </c>
      <c r="M35" s="14">
        <v>31919</v>
      </c>
      <c r="N35" s="17">
        <v>31447</v>
      </c>
      <c r="O35" s="6">
        <v>94</v>
      </c>
      <c r="P35" s="5">
        <v>165</v>
      </c>
      <c r="Q35" s="9">
        <v>48</v>
      </c>
      <c r="R35" s="9">
        <v>117</v>
      </c>
      <c r="S35" s="11">
        <f>SUM(T35:U35)</f>
        <v>15510</v>
      </c>
      <c r="T35" s="14">
        <f>SUMPRODUCT(O35*Q35)</f>
        <v>4512</v>
      </c>
      <c r="U35" s="17">
        <f>SUMPRODUCT(O35*R35)</f>
        <v>10998</v>
      </c>
    </row>
    <row r="36" spans="1:21" ht="15" customHeight="1">
      <c r="A36" s="5" t="s">
        <v>21</v>
      </c>
      <c r="B36" s="5">
        <v>5264</v>
      </c>
      <c r="C36" s="5">
        <v>2544</v>
      </c>
      <c r="D36" s="5">
        <v>2720</v>
      </c>
      <c r="E36" s="11">
        <v>142231</v>
      </c>
      <c r="F36" s="13">
        <v>68753</v>
      </c>
      <c r="G36" s="16">
        <v>73478</v>
      </c>
      <c r="H36" s="5" t="s">
        <v>51</v>
      </c>
      <c r="I36" s="5">
        <v>5301</v>
      </c>
      <c r="J36" s="5">
        <v>2766</v>
      </c>
      <c r="K36" s="5">
        <v>2535</v>
      </c>
      <c r="L36" s="11">
        <v>327753</v>
      </c>
      <c r="M36" s="13">
        <v>170926</v>
      </c>
      <c r="N36" s="16">
        <v>156827</v>
      </c>
      <c r="O36" s="5" t="s">
        <v>54</v>
      </c>
      <c r="P36" s="5">
        <v>386</v>
      </c>
      <c r="Q36" s="5">
        <v>75</v>
      </c>
      <c r="R36" s="5">
        <v>311</v>
      </c>
      <c r="S36" s="11">
        <f>SUM(S37:S41)</f>
        <v>37211</v>
      </c>
      <c r="T36" s="13">
        <f>SUM(T37:T41)</f>
        <v>7212</v>
      </c>
      <c r="U36" s="16">
        <f>SUM(U37:U41)</f>
        <v>29999</v>
      </c>
    </row>
    <row r="37" spans="1:21" ht="15" customHeight="1">
      <c r="A37" s="6">
        <v>25</v>
      </c>
      <c r="B37" s="5">
        <v>1009</v>
      </c>
      <c r="C37" s="9">
        <v>476</v>
      </c>
      <c r="D37" s="9">
        <v>533</v>
      </c>
      <c r="E37" s="11">
        <v>25225</v>
      </c>
      <c r="F37" s="14">
        <v>11900</v>
      </c>
      <c r="G37" s="17">
        <v>13325</v>
      </c>
      <c r="H37" s="6">
        <v>60</v>
      </c>
      <c r="I37" s="5">
        <v>1211</v>
      </c>
      <c r="J37" s="9">
        <v>639</v>
      </c>
      <c r="K37" s="9">
        <v>572</v>
      </c>
      <c r="L37" s="11">
        <v>72660</v>
      </c>
      <c r="M37" s="14">
        <v>38340</v>
      </c>
      <c r="N37" s="17">
        <v>34320</v>
      </c>
      <c r="O37" s="6">
        <v>95</v>
      </c>
      <c r="P37" s="5">
        <v>135</v>
      </c>
      <c r="Q37" s="9">
        <v>33</v>
      </c>
      <c r="R37" s="9">
        <v>102</v>
      </c>
      <c r="S37" s="11">
        <f>SUM(T37:U37)</f>
        <v>12825</v>
      </c>
      <c r="T37" s="14">
        <f>SUMPRODUCT(O37*Q37)</f>
        <v>3135</v>
      </c>
      <c r="U37" s="17">
        <f>SUMPRODUCT(O37*R37)</f>
        <v>9690</v>
      </c>
    </row>
    <row r="38" spans="1:21" ht="15" customHeight="1">
      <c r="A38" s="6">
        <v>26</v>
      </c>
      <c r="B38" s="5">
        <v>1071</v>
      </c>
      <c r="C38" s="9">
        <v>526</v>
      </c>
      <c r="D38" s="9">
        <v>545</v>
      </c>
      <c r="E38" s="11">
        <v>27846</v>
      </c>
      <c r="F38" s="14">
        <v>13676</v>
      </c>
      <c r="G38" s="17">
        <v>14170</v>
      </c>
      <c r="H38" s="6">
        <v>61</v>
      </c>
      <c r="I38" s="5">
        <v>1199</v>
      </c>
      <c r="J38" s="9">
        <v>647</v>
      </c>
      <c r="K38" s="9">
        <v>552</v>
      </c>
      <c r="L38" s="11">
        <v>73139</v>
      </c>
      <c r="M38" s="14">
        <v>39467</v>
      </c>
      <c r="N38" s="17">
        <v>33672</v>
      </c>
      <c r="O38" s="6">
        <v>96</v>
      </c>
      <c r="P38" s="5">
        <v>81</v>
      </c>
      <c r="Q38" s="9">
        <v>13</v>
      </c>
      <c r="R38" s="9">
        <v>68</v>
      </c>
      <c r="S38" s="11">
        <f>SUM(T38:U38)</f>
        <v>7776</v>
      </c>
      <c r="T38" s="14">
        <f>SUMPRODUCT(O38*Q38)</f>
        <v>1248</v>
      </c>
      <c r="U38" s="17">
        <f>SUMPRODUCT(O38*R38)</f>
        <v>6528</v>
      </c>
    </row>
    <row r="39" spans="1:21" ht="15" customHeight="1">
      <c r="A39" s="6">
        <v>27</v>
      </c>
      <c r="B39" s="5">
        <v>1044</v>
      </c>
      <c r="C39" s="9">
        <v>504</v>
      </c>
      <c r="D39" s="9">
        <v>540</v>
      </c>
      <c r="E39" s="11">
        <v>28188</v>
      </c>
      <c r="F39" s="14">
        <v>13608</v>
      </c>
      <c r="G39" s="17">
        <v>14580</v>
      </c>
      <c r="H39" s="6">
        <v>62</v>
      </c>
      <c r="I39" s="5">
        <v>1053</v>
      </c>
      <c r="J39" s="9">
        <v>555</v>
      </c>
      <c r="K39" s="9">
        <v>498</v>
      </c>
      <c r="L39" s="11">
        <v>65286</v>
      </c>
      <c r="M39" s="14">
        <v>34410</v>
      </c>
      <c r="N39" s="17">
        <v>30876</v>
      </c>
      <c r="O39" s="6">
        <v>97</v>
      </c>
      <c r="P39" s="5">
        <v>81</v>
      </c>
      <c r="Q39" s="9">
        <v>15</v>
      </c>
      <c r="R39" s="9">
        <v>66</v>
      </c>
      <c r="S39" s="11">
        <f>SUM(T39:U39)</f>
        <v>7857</v>
      </c>
      <c r="T39" s="14">
        <f>SUMPRODUCT(O39*Q39)</f>
        <v>1455</v>
      </c>
      <c r="U39" s="17">
        <f>SUMPRODUCT(O39*R39)</f>
        <v>6402</v>
      </c>
    </row>
    <row r="40" spans="1:21" ht="15" customHeight="1">
      <c r="A40" s="6">
        <v>28</v>
      </c>
      <c r="B40" s="5">
        <v>1088</v>
      </c>
      <c r="C40" s="9">
        <v>533</v>
      </c>
      <c r="D40" s="9">
        <v>555</v>
      </c>
      <c r="E40" s="11">
        <v>30464</v>
      </c>
      <c r="F40" s="14">
        <v>14924</v>
      </c>
      <c r="G40" s="17">
        <v>15540</v>
      </c>
      <c r="H40" s="6">
        <v>63</v>
      </c>
      <c r="I40" s="5">
        <v>964</v>
      </c>
      <c r="J40" s="9">
        <v>491</v>
      </c>
      <c r="K40" s="9">
        <v>473</v>
      </c>
      <c r="L40" s="11">
        <v>60732</v>
      </c>
      <c r="M40" s="14">
        <v>30933</v>
      </c>
      <c r="N40" s="17">
        <v>29799</v>
      </c>
      <c r="O40" s="6">
        <v>98</v>
      </c>
      <c r="P40" s="5">
        <v>58</v>
      </c>
      <c r="Q40" s="9">
        <v>12</v>
      </c>
      <c r="R40" s="9">
        <v>46</v>
      </c>
      <c r="S40" s="11">
        <f>SUM(T40:U40)</f>
        <v>5684</v>
      </c>
      <c r="T40" s="14">
        <f>SUMPRODUCT(O40*Q40)</f>
        <v>1176</v>
      </c>
      <c r="U40" s="17">
        <f>SUMPRODUCT(O40*R40)</f>
        <v>4508</v>
      </c>
    </row>
    <row r="41" spans="1:21" ht="15" customHeight="1">
      <c r="A41" s="6">
        <v>29</v>
      </c>
      <c r="B41" s="5">
        <v>1052</v>
      </c>
      <c r="C41" s="9">
        <v>505</v>
      </c>
      <c r="D41" s="9">
        <v>547</v>
      </c>
      <c r="E41" s="11">
        <v>30508</v>
      </c>
      <c r="F41" s="14">
        <v>14645</v>
      </c>
      <c r="G41" s="17">
        <v>15863</v>
      </c>
      <c r="H41" s="6">
        <v>64</v>
      </c>
      <c r="I41" s="5">
        <v>874</v>
      </c>
      <c r="J41" s="9">
        <v>434</v>
      </c>
      <c r="K41" s="9">
        <v>440</v>
      </c>
      <c r="L41" s="11">
        <v>55936</v>
      </c>
      <c r="M41" s="14">
        <v>27776</v>
      </c>
      <c r="N41" s="17">
        <v>28160</v>
      </c>
      <c r="O41" s="6">
        <v>99</v>
      </c>
      <c r="P41" s="5">
        <v>31</v>
      </c>
      <c r="Q41" s="9">
        <v>2</v>
      </c>
      <c r="R41" s="9">
        <v>29</v>
      </c>
      <c r="S41" s="11">
        <f>SUM(T41:U41)</f>
        <v>3069</v>
      </c>
      <c r="T41" s="14">
        <f>SUMPRODUCT(O41*Q41)</f>
        <v>198</v>
      </c>
      <c r="U41" s="17">
        <f>SUMPRODUCT(O41*R41)</f>
        <v>2871</v>
      </c>
    </row>
    <row r="42" spans="1:21" ht="15" customHeight="1">
      <c r="A42" s="5" t="s">
        <v>17</v>
      </c>
      <c r="B42" s="5">
        <v>5030</v>
      </c>
      <c r="C42" s="5">
        <v>2436</v>
      </c>
      <c r="D42" s="5">
        <v>2594</v>
      </c>
      <c r="E42" s="11">
        <v>160748</v>
      </c>
      <c r="F42" s="13">
        <v>77865</v>
      </c>
      <c r="G42" s="16">
        <v>82883</v>
      </c>
      <c r="H42" s="5" t="s">
        <v>2</v>
      </c>
      <c r="I42" s="5">
        <v>4177</v>
      </c>
      <c r="J42" s="5">
        <v>2074</v>
      </c>
      <c r="K42" s="5">
        <v>2103</v>
      </c>
      <c r="L42" s="11">
        <v>279440</v>
      </c>
      <c r="M42" s="13">
        <v>138748</v>
      </c>
      <c r="N42" s="16">
        <v>140692</v>
      </c>
      <c r="O42" s="5" t="s">
        <v>27</v>
      </c>
      <c r="P42" s="5">
        <v>59</v>
      </c>
      <c r="Q42" s="5">
        <v>14</v>
      </c>
      <c r="R42" s="5">
        <v>45</v>
      </c>
      <c r="S42" s="11">
        <f>SUM(S43:S47)</f>
        <v>5135</v>
      </c>
      <c r="T42" s="13">
        <f>SUM(T43:T47)</f>
        <v>1210</v>
      </c>
      <c r="U42" s="16">
        <f>SUM(U43:U47)</f>
        <v>3925</v>
      </c>
    </row>
    <row r="43" spans="1:21" ht="15" customHeight="1">
      <c r="A43" s="6">
        <v>30</v>
      </c>
      <c r="B43" s="5">
        <v>1051</v>
      </c>
      <c r="C43" s="9">
        <v>520</v>
      </c>
      <c r="D43" s="9">
        <v>531</v>
      </c>
      <c r="E43" s="11">
        <v>31530</v>
      </c>
      <c r="F43" s="14">
        <v>15600</v>
      </c>
      <c r="G43" s="17">
        <v>15930</v>
      </c>
      <c r="H43" s="6">
        <v>65</v>
      </c>
      <c r="I43" s="5">
        <v>914</v>
      </c>
      <c r="J43" s="9">
        <v>449</v>
      </c>
      <c r="K43" s="9">
        <v>465</v>
      </c>
      <c r="L43" s="11">
        <v>59410</v>
      </c>
      <c r="M43" s="14">
        <v>29185</v>
      </c>
      <c r="N43" s="17">
        <v>30225</v>
      </c>
      <c r="O43" s="6">
        <v>100</v>
      </c>
      <c r="P43" s="5">
        <v>24</v>
      </c>
      <c r="Q43" s="9">
        <v>5</v>
      </c>
      <c r="R43" s="9">
        <v>19</v>
      </c>
      <c r="S43" s="11">
        <f>SUM(T43:U43)</f>
        <v>2400</v>
      </c>
      <c r="T43" s="14">
        <f>SUMPRODUCT(O43*Q43)</f>
        <v>500</v>
      </c>
      <c r="U43" s="17">
        <f>SUMPRODUCT(O43*R43)</f>
        <v>1900</v>
      </c>
    </row>
    <row r="44" spans="1:21" ht="15" customHeight="1">
      <c r="A44" s="6">
        <v>31</v>
      </c>
      <c r="B44" s="5">
        <v>1032</v>
      </c>
      <c r="C44" s="9">
        <v>477</v>
      </c>
      <c r="D44" s="9">
        <v>555</v>
      </c>
      <c r="E44" s="11">
        <v>31992</v>
      </c>
      <c r="F44" s="14">
        <v>14787</v>
      </c>
      <c r="G44" s="17">
        <v>17205</v>
      </c>
      <c r="H44" s="6">
        <v>66</v>
      </c>
      <c r="I44" s="5">
        <v>895</v>
      </c>
      <c r="J44" s="9">
        <v>460</v>
      </c>
      <c r="K44" s="9">
        <v>435</v>
      </c>
      <c r="L44" s="11">
        <v>59070</v>
      </c>
      <c r="M44" s="14">
        <v>30360</v>
      </c>
      <c r="N44" s="17">
        <v>28710</v>
      </c>
      <c r="O44" s="6">
        <v>101</v>
      </c>
      <c r="P44" s="5">
        <v>19</v>
      </c>
      <c r="Q44" s="9">
        <v>4</v>
      </c>
      <c r="R44" s="9">
        <v>15</v>
      </c>
      <c r="S44" s="11">
        <f>SUM(T44:U44)</f>
        <v>1919</v>
      </c>
      <c r="T44" s="14">
        <f>SUMPRODUCT(O44*Q44)</f>
        <v>404</v>
      </c>
      <c r="U44" s="17">
        <f>SUMPRODUCT(O44*R44)</f>
        <v>1515</v>
      </c>
    </row>
    <row r="45" spans="1:21" ht="15" customHeight="1">
      <c r="A45" s="6">
        <v>32</v>
      </c>
      <c r="B45" s="5">
        <v>988</v>
      </c>
      <c r="C45" s="9">
        <v>477</v>
      </c>
      <c r="D45" s="9">
        <v>511</v>
      </c>
      <c r="E45" s="11">
        <v>31616</v>
      </c>
      <c r="F45" s="14">
        <v>15264</v>
      </c>
      <c r="G45" s="17">
        <v>16352</v>
      </c>
      <c r="H45" s="6">
        <v>67</v>
      </c>
      <c r="I45" s="5">
        <v>846</v>
      </c>
      <c r="J45" s="9">
        <v>406</v>
      </c>
      <c r="K45" s="9">
        <v>440</v>
      </c>
      <c r="L45" s="11">
        <v>56682</v>
      </c>
      <c r="M45" s="14">
        <v>27202</v>
      </c>
      <c r="N45" s="17">
        <v>29480</v>
      </c>
      <c r="O45" s="6">
        <v>102</v>
      </c>
      <c r="P45" s="5">
        <v>8</v>
      </c>
      <c r="Q45" s="9">
        <v>3</v>
      </c>
      <c r="R45" s="9">
        <v>5</v>
      </c>
      <c r="S45" s="11">
        <f>SUM(T45:U45)</f>
        <v>816</v>
      </c>
      <c r="T45" s="14">
        <f>SUMPRODUCT(O45*Q45)</f>
        <v>306</v>
      </c>
      <c r="U45" s="17">
        <f>SUMPRODUCT(O45*R45)</f>
        <v>510</v>
      </c>
    </row>
    <row r="46" spans="1:21" ht="15" customHeight="1">
      <c r="A46" s="6">
        <v>33</v>
      </c>
      <c r="B46" s="5">
        <v>996</v>
      </c>
      <c r="C46" s="9">
        <v>494</v>
      </c>
      <c r="D46" s="9">
        <v>502</v>
      </c>
      <c r="E46" s="11">
        <v>32868</v>
      </c>
      <c r="F46" s="14">
        <v>16302</v>
      </c>
      <c r="G46" s="17">
        <v>16566</v>
      </c>
      <c r="H46" s="6">
        <v>68</v>
      </c>
      <c r="I46" s="5">
        <v>740</v>
      </c>
      <c r="J46" s="9">
        <v>370</v>
      </c>
      <c r="K46" s="9">
        <v>370</v>
      </c>
      <c r="L46" s="11">
        <v>50320</v>
      </c>
      <c r="M46" s="14">
        <v>25160</v>
      </c>
      <c r="N46" s="17">
        <v>25160</v>
      </c>
      <c r="O46" s="4" t="s">
        <v>55</v>
      </c>
      <c r="P46" s="5">
        <v>8</v>
      </c>
      <c r="Q46" s="9">
        <v>2</v>
      </c>
      <c r="R46" s="9">
        <v>6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963</v>
      </c>
      <c r="C47" s="9">
        <v>468</v>
      </c>
      <c r="D47" s="9">
        <v>495</v>
      </c>
      <c r="E47" s="11">
        <v>32742</v>
      </c>
      <c r="F47" s="14">
        <v>15912</v>
      </c>
      <c r="G47" s="17">
        <v>16830</v>
      </c>
      <c r="H47" s="6">
        <v>69</v>
      </c>
      <c r="I47" s="5">
        <v>782</v>
      </c>
      <c r="J47" s="9">
        <v>389</v>
      </c>
      <c r="K47" s="9">
        <v>393</v>
      </c>
      <c r="L47" s="11">
        <v>53958</v>
      </c>
      <c r="M47" s="14">
        <v>26841</v>
      </c>
      <c r="N47" s="17">
        <v>27117</v>
      </c>
      <c r="O47" s="4" t="s">
        <v>56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31</v>
      </c>
      <c r="B49" s="7">
        <f>E5/(B5-P47)</f>
        <v>46.240772323060057</v>
      </c>
      <c r="C49" s="7">
        <f>AVERAGE((F5/(C5-Q47)))</f>
        <v>44.92510248736199</v>
      </c>
      <c r="D49" s="7">
        <f>AVERAGE(G5/(D5-R47))</f>
        <v>47.476623591391245</v>
      </c>
      <c r="E49" s="7"/>
      <c r="F49" s="7"/>
      <c r="G49" s="7"/>
    </row>
    <row r="50" spans="1:7">
      <c r="B50" s="8" t="s">
        <v>19</v>
      </c>
      <c r="C50" s="8" t="s">
        <v>33</v>
      </c>
      <c r="D50" s="8" t="s">
        <v>5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Administrator</dc:creator>
  <cp:lastModifiedBy>Administrator</cp:lastModifiedBy>
  <dcterms:created xsi:type="dcterms:W3CDTF">2025-12-01T03:43:07Z</dcterms:created>
  <dcterms:modified xsi:type="dcterms:W3CDTF">2026-04-02T01:25:04Z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3.1.10.0</vt:lpwstr>
      <vt:lpwstr>3.1.7.0</vt:lpwstr>
      <vt:lpwstr>6.0.1.0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2026-04-02T01:25:04Z</vt:filetime>
  </property>
</Properties>
</file>