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/>
  </bookViews>
  <sheets>
    <sheet name="前月" sheetId="2" r:id="rId1"/>
    <sheet name="当月" sheetId="3" r:id="rId2"/>
  </sheets>
  <definedNames>
    <definedName name="_xlnm.Print_Area" localSheetId="0">前月!$A$1:$V$48</definedName>
    <definedName name="_xlnm.Print_Area" localSheetId="1">当月!$A$1:$V$48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<sst xmlns="http://schemas.openxmlformats.org/spreadsheetml/2006/main" xmlns:r="http://schemas.openxmlformats.org/officeDocument/2006/relationships" count="41" uniqueCount="41">
  <si>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10- 14</t>
  </si>
  <si>
    <t xml:space="preserve"> 50- 54</t>
  </si>
  <si>
    <t>Per/All</t>
  </si>
  <si>
    <t xml:space="preserve"> 100-</t>
  </si>
  <si>
    <t>65-</t>
  </si>
  <si>
    <t xml:space="preserve"> 40- 44</t>
  </si>
  <si>
    <t>15-64</t>
  </si>
  <si>
    <t>年齢　</t>
  </si>
  <si>
    <t xml:space="preserve"> 5- 9</t>
  </si>
  <si>
    <t>Total</t>
  </si>
  <si>
    <t>ﾌｼｮｳ</t>
  </si>
  <si>
    <t>0-14</t>
  </si>
  <si>
    <t xml:space="preserve"> 55- 59</t>
  </si>
  <si>
    <t>＊＊　　年齢別　　人口報告書　　＊＊</t>
  </si>
  <si>
    <t>年齢</t>
  </si>
  <si>
    <t xml:space="preserve"> 65- 69</t>
  </si>
  <si>
    <t>男</t>
  </si>
  <si>
    <t>ｿﾚｲｼﾞｮｳ</t>
  </si>
  <si>
    <t xml:space="preserve"> 35- 39</t>
  </si>
  <si>
    <t xml:space="preserve"> 80- 84</t>
  </si>
  <si>
    <t>総数</t>
  </si>
  <si>
    <t>現在</t>
  </si>
  <si>
    <t>総数　</t>
  </si>
  <si>
    <t>0- 4</t>
  </si>
  <si>
    <t xml:space="preserve"> 15- 19</t>
  </si>
  <si>
    <t xml:space="preserve"> 20- 24</t>
  </si>
  <si>
    <t xml:space="preserve"> 25- 29</t>
  </si>
  <si>
    <t xml:space="preserve"> 30- 34</t>
  </si>
  <si>
    <t>Old.Av.</t>
  </si>
  <si>
    <t>Men</t>
  </si>
  <si>
    <t>女</t>
  </si>
  <si>
    <t xml:space="preserve"> 75- 79</t>
  </si>
  <si>
    <t>Women</t>
  </si>
  <si>
    <t xml:space="preserve"> 45- 49</t>
  </si>
  <si>
    <t xml:space="preserve"> 60- 64</t>
  </si>
  <si>
    <t xml:space="preserve"> 70- 74</t>
  </si>
  <si>
    <t xml:space="preserve"> 95- 99</t>
  </si>
  <si>
    <t xml:space="preserve"> 85- 89</t>
  </si>
  <si>
    <t xml:space="preserve"> 90- 94</t>
  </si>
  <si>
    <t>年齢</t>
    <rPh sb="0" eb="2">
      <t>ネンレイ</t>
    </rPh>
    <phoneticPr fontId="2"/>
  </si>
  <si>
    <t>人数</t>
    <rPh sb="0" eb="2">
      <t>ニンズウ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</si>
</sst>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abSelected="1" view="pageBreakPreview" zoomScale="80" zoomScaleNormal="90" zoomScaleSheetLayoutView="80" workbookViewId="0">
      <selection activeCell="D7" sqref="D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45962</v>
      </c>
      <c r="P3" s="19"/>
      <c r="Q3" s="19"/>
      <c r="R3" s="20" t="s">
        <v>21</v>
      </c>
    </row>
    <row r="4" spans="1:25" ht="15" customHeight="1">
      <c r="A4" s="3" t="s">
        <v>14</v>
      </c>
      <c r="B4" s="3" t="s">
        <v>22</v>
      </c>
      <c r="C4" s="3" t="s">
        <v>16</v>
      </c>
      <c r="D4" s="3" t="s">
        <v>30</v>
      </c>
      <c r="E4" s="10" t="s">
        <v>9</v>
      </c>
      <c r="F4" s="12" t="s">
        <v>29</v>
      </c>
      <c r="G4" s="15" t="s">
        <v>32</v>
      </c>
      <c r="H4" s="3" t="s">
        <v>7</v>
      </c>
      <c r="I4" s="3" t="s">
        <v>22</v>
      </c>
      <c r="J4" s="3" t="s">
        <v>16</v>
      </c>
      <c r="K4" s="3" t="s">
        <v>30</v>
      </c>
      <c r="L4" s="10" t="s">
        <v>9</v>
      </c>
      <c r="M4" s="12" t="s">
        <v>29</v>
      </c>
      <c r="N4" s="15" t="s">
        <v>32</v>
      </c>
      <c r="O4" s="3" t="s">
        <v>7</v>
      </c>
      <c r="P4" s="3" t="s">
        <v>20</v>
      </c>
      <c r="Q4" s="3" t="s">
        <v>16</v>
      </c>
      <c r="R4" s="3" t="s">
        <v>30</v>
      </c>
      <c r="S4" s="10" t="s">
        <v>9</v>
      </c>
      <c r="T4" s="12" t="s">
        <v>29</v>
      </c>
      <c r="U4" s="15" t="s">
        <v>32</v>
      </c>
    </row>
    <row r="5" spans="1:25" ht="15" customHeight="1">
      <c r="A5" s="4" t="s">
        <v>20</v>
      </c>
      <c r="B5" s="5">
        <f>SUM(B6+B12+B18+B24+B30+B36+B42+I6+I12+I18+I24+I30+I36+I42+P6+P12+P18+P24+P30+P36+P42)</f>
        <v>82287</v>
      </c>
      <c r="C5" s="5">
        <f>SUM(C6+C12+C18+C24+C30+C36+C42+J6+J12+J18+J24+J30+J36+J42+Q6+Q12+Q18+Q24+Q30+Q36+Q42)</f>
        <v>39829</v>
      </c>
      <c r="D5" s="5">
        <f>SUM(D6+D12+D18+D24+D30+D36+D42+K6+K12+K18+K24+K30+K36+K42+R6+R12+R18+R24+R30+R36+R42)</f>
        <v>42458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39</v>
      </c>
      <c r="X5" s="4" t="s">
        <v>40</v>
      </c>
      <c r="Y5" s="22" t="s">
        <v>2</v>
      </c>
    </row>
    <row r="6" spans="1:25" ht="15" customHeight="1">
      <c r="A6" s="5" t="s">
        <v>23</v>
      </c>
      <c r="B6" s="5">
        <f t="shared" ref="B6:B47" si="0">SUM(C6:D6)</f>
        <v>2641</v>
      </c>
      <c r="C6" s="5">
        <f>SUM(C7:C11)</f>
        <v>1333</v>
      </c>
      <c r="D6" s="5">
        <f>SUM(D7:D11)</f>
        <v>1308</v>
      </c>
      <c r="E6" s="11">
        <v>5494</v>
      </c>
      <c r="F6" s="13">
        <v>2740</v>
      </c>
      <c r="G6" s="16">
        <v>2754</v>
      </c>
      <c r="H6" s="5" t="s">
        <v>18</v>
      </c>
      <c r="I6" s="5">
        <f t="shared" ref="I6:I47" si="1">SUM(J6:K6)</f>
        <v>4898</v>
      </c>
      <c r="J6" s="5">
        <f>SUM(J7:J11)</f>
        <v>2346</v>
      </c>
      <c r="K6" s="5">
        <f>SUM(K7:K11)</f>
        <v>2552</v>
      </c>
      <c r="L6" s="11">
        <v>181139</v>
      </c>
      <c r="M6" s="13">
        <v>86525</v>
      </c>
      <c r="N6" s="16">
        <v>94614</v>
      </c>
      <c r="O6" s="5" t="s">
        <v>35</v>
      </c>
      <c r="P6" s="5">
        <f t="shared" ref="P6:P47" si="2">SUM(Q6:R6)</f>
        <v>3787</v>
      </c>
      <c r="Q6" s="5">
        <f>SUM(Q7:Q11)</f>
        <v>1826</v>
      </c>
      <c r="R6" s="5">
        <f>SUM(R7:R11)</f>
        <v>1961</v>
      </c>
      <c r="S6" s="11">
        <f>SUM(S7:S11)</f>
        <v>272730</v>
      </c>
      <c r="T6" s="13">
        <f>SUM(T7:T11)</f>
        <v>131442</v>
      </c>
      <c r="U6" s="16">
        <f>SUM(U7:U11)</f>
        <v>141288</v>
      </c>
      <c r="W6" s="21" t="s">
        <v>11</v>
      </c>
      <c r="X6" s="4">
        <f>SUM(B6+B12+B18)</f>
        <v>9418</v>
      </c>
      <c r="Y6" s="23">
        <f>AVERAGE(X6/(B5-P47))</f>
        <v>0.11445307278184889</v>
      </c>
    </row>
    <row r="7" spans="1:25" ht="15" customHeight="1">
      <c r="A7" s="6">
        <v>0</v>
      </c>
      <c r="B7" s="5">
        <f t="shared" si="0"/>
        <v>479</v>
      </c>
      <c r="C7" s="9">
        <v>259</v>
      </c>
      <c r="D7" s="9">
        <v>220</v>
      </c>
      <c r="E7" s="11">
        <v>0</v>
      </c>
      <c r="F7" s="14">
        <v>0</v>
      </c>
      <c r="G7" s="17">
        <v>0</v>
      </c>
      <c r="H7" s="6">
        <v>35</v>
      </c>
      <c r="I7" s="5">
        <f t="shared" si="1"/>
        <v>909</v>
      </c>
      <c r="J7" s="9">
        <v>412</v>
      </c>
      <c r="K7" s="9">
        <v>497</v>
      </c>
      <c r="L7" s="11">
        <v>32130</v>
      </c>
      <c r="M7" s="14">
        <v>14665</v>
      </c>
      <c r="N7" s="17">
        <v>17465</v>
      </c>
      <c r="O7" s="6">
        <v>70</v>
      </c>
      <c r="P7" s="5">
        <f t="shared" si="2"/>
        <v>744</v>
      </c>
      <c r="Q7" s="9">
        <v>380</v>
      </c>
      <c r="R7" s="9">
        <v>364</v>
      </c>
      <c r="S7" s="11">
        <f>SUM(T7:U7)</f>
        <v>52080</v>
      </c>
      <c r="T7" s="14">
        <f>SUMPRODUCT(O7*Q7)</f>
        <v>26600</v>
      </c>
      <c r="U7" s="17">
        <f>SUMPRODUCT(O7*R7)</f>
        <v>25480</v>
      </c>
      <c r="W7" s="21" t="s">
        <v>6</v>
      </c>
      <c r="X7" s="4">
        <f>SUM(B24+B30+B36+B42+I6+I12+I18+I24+I30+I36)</f>
        <v>52922</v>
      </c>
      <c r="Y7" s="23">
        <f>AVERAGE(X7/(B5-P47))</f>
        <v>0.64313925650467263</v>
      </c>
    </row>
    <row r="8" spans="1:25" ht="15" customHeight="1">
      <c r="A8" s="6">
        <v>1</v>
      </c>
      <c r="B8" s="5">
        <f t="shared" si="0"/>
        <v>510</v>
      </c>
      <c r="C8" s="9">
        <v>251</v>
      </c>
      <c r="D8" s="9">
        <v>259</v>
      </c>
      <c r="E8" s="11">
        <v>500</v>
      </c>
      <c r="F8" s="14">
        <v>239</v>
      </c>
      <c r="G8" s="17">
        <v>261</v>
      </c>
      <c r="H8" s="6">
        <v>36</v>
      </c>
      <c r="I8" s="5">
        <f t="shared" si="1"/>
        <v>952</v>
      </c>
      <c r="J8" s="9">
        <v>484</v>
      </c>
      <c r="K8" s="9">
        <v>468</v>
      </c>
      <c r="L8" s="11">
        <v>33948</v>
      </c>
      <c r="M8" s="14">
        <v>17136</v>
      </c>
      <c r="N8" s="17">
        <v>16812</v>
      </c>
      <c r="O8" s="6">
        <v>71</v>
      </c>
      <c r="P8" s="5">
        <f t="shared" si="2"/>
        <v>774</v>
      </c>
      <c r="Q8" s="9">
        <v>360</v>
      </c>
      <c r="R8" s="9">
        <v>414</v>
      </c>
      <c r="S8" s="11">
        <f>SUM(T8:U8)</f>
        <v>54954</v>
      </c>
      <c r="T8" s="14">
        <f>SUMPRODUCT(O8*Q8)</f>
        <v>25560</v>
      </c>
      <c r="U8" s="17">
        <f>SUMPRODUCT(O8*R8)</f>
        <v>29394</v>
      </c>
      <c r="W8" s="21" t="s">
        <v>4</v>
      </c>
      <c r="X8" s="4">
        <f>SUM(I42+P6+P12+P18+P24+P30+P36+P42)</f>
        <v>19947</v>
      </c>
      <c r="Y8" s="23">
        <f>AVERAGE(X8/(B5-P47))</f>
        <v>0.24240767071347843</v>
      </c>
    </row>
    <row r="9" spans="1:25" ht="15" customHeight="1">
      <c r="A9" s="6">
        <v>2</v>
      </c>
      <c r="B9" s="5">
        <f t="shared" si="0"/>
        <v>519</v>
      </c>
      <c r="C9" s="9">
        <v>260</v>
      </c>
      <c r="D9" s="9">
        <v>259</v>
      </c>
      <c r="E9" s="11">
        <v>1072</v>
      </c>
      <c r="F9" s="14">
        <v>532</v>
      </c>
      <c r="G9" s="17">
        <v>540</v>
      </c>
      <c r="H9" s="6">
        <v>37</v>
      </c>
      <c r="I9" s="5">
        <f t="shared" si="1"/>
        <v>988</v>
      </c>
      <c r="J9" s="9">
        <v>487</v>
      </c>
      <c r="K9" s="9">
        <v>501</v>
      </c>
      <c r="L9" s="11">
        <v>36075</v>
      </c>
      <c r="M9" s="14">
        <v>17501</v>
      </c>
      <c r="N9" s="17">
        <v>18574</v>
      </c>
      <c r="O9" s="6">
        <v>72</v>
      </c>
      <c r="P9" s="5">
        <f t="shared" si="2"/>
        <v>709</v>
      </c>
      <c r="Q9" s="9">
        <v>355</v>
      </c>
      <c r="R9" s="9">
        <v>354</v>
      </c>
      <c r="S9" s="11">
        <f>SUM(T9:U9)</f>
        <v>51048</v>
      </c>
      <c r="T9" s="14">
        <f>SUMPRODUCT(O9*Q9)</f>
        <v>25560</v>
      </c>
      <c r="U9" s="17">
        <f>SUMPRODUCT(O9*R9)</f>
        <v>25488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0"/>
        <v>559</v>
      </c>
      <c r="C10" s="9">
        <v>283</v>
      </c>
      <c r="D10" s="9">
        <v>276</v>
      </c>
      <c r="E10" s="11">
        <v>1638</v>
      </c>
      <c r="F10" s="14">
        <v>837</v>
      </c>
      <c r="G10" s="17">
        <v>801</v>
      </c>
      <c r="H10" s="6">
        <v>38</v>
      </c>
      <c r="I10" s="5">
        <f t="shared" si="1"/>
        <v>1036</v>
      </c>
      <c r="J10" s="9">
        <v>482</v>
      </c>
      <c r="K10" s="9">
        <v>554</v>
      </c>
      <c r="L10" s="11">
        <v>39596</v>
      </c>
      <c r="M10" s="14">
        <v>18620</v>
      </c>
      <c r="N10" s="17">
        <v>20976</v>
      </c>
      <c r="O10" s="6">
        <v>73</v>
      </c>
      <c r="P10" s="5">
        <f t="shared" si="2"/>
        <v>792</v>
      </c>
      <c r="Q10" s="9">
        <v>372</v>
      </c>
      <c r="R10" s="9">
        <v>420</v>
      </c>
      <c r="S10" s="11">
        <f>SUM(T10:U10)</f>
        <v>57816</v>
      </c>
      <c r="T10" s="14">
        <f>SUMPRODUCT(O10*Q10)</f>
        <v>27156</v>
      </c>
      <c r="U10" s="17">
        <f>SUMPRODUCT(O10*R10)</f>
        <v>30660</v>
      </c>
    </row>
    <row r="11" spans="1:25" ht="15" customHeight="1">
      <c r="A11" s="6">
        <v>4</v>
      </c>
      <c r="B11" s="5">
        <f t="shared" si="0"/>
        <v>574</v>
      </c>
      <c r="C11" s="9">
        <v>280</v>
      </c>
      <c r="D11" s="9">
        <v>294</v>
      </c>
      <c r="E11" s="11">
        <v>2284</v>
      </c>
      <c r="F11" s="14">
        <v>1132</v>
      </c>
      <c r="G11" s="17">
        <v>1152</v>
      </c>
      <c r="H11" s="6">
        <v>39</v>
      </c>
      <c r="I11" s="5">
        <f t="shared" si="1"/>
        <v>1013</v>
      </c>
      <c r="J11" s="9">
        <v>481</v>
      </c>
      <c r="K11" s="9">
        <v>532</v>
      </c>
      <c r="L11" s="11">
        <v>39390</v>
      </c>
      <c r="M11" s="14">
        <v>18603</v>
      </c>
      <c r="N11" s="17">
        <v>20787</v>
      </c>
      <c r="O11" s="6">
        <v>74</v>
      </c>
      <c r="P11" s="5">
        <f t="shared" si="2"/>
        <v>768</v>
      </c>
      <c r="Q11" s="9">
        <v>359</v>
      </c>
      <c r="R11" s="9">
        <v>409</v>
      </c>
      <c r="S11" s="11">
        <f>SUM(T11:U11)</f>
        <v>56832</v>
      </c>
      <c r="T11" s="14">
        <f>SUMPRODUCT(O11*Q11)</f>
        <v>26566</v>
      </c>
      <c r="U11" s="17">
        <f>SUMPRODUCT(O11*R11)</f>
        <v>30266</v>
      </c>
    </row>
    <row r="12" spans="1:25" ht="15" customHeight="1">
      <c r="A12" s="5" t="s">
        <v>8</v>
      </c>
      <c r="B12" s="5">
        <f t="shared" si="0"/>
        <v>3364</v>
      </c>
      <c r="C12" s="5">
        <f>SUM(C13:C17)</f>
        <v>1778</v>
      </c>
      <c r="D12" s="5">
        <f>SUM(D13:D17)</f>
        <v>1586</v>
      </c>
      <c r="E12" s="11">
        <v>23876</v>
      </c>
      <c r="F12" s="13">
        <v>12611</v>
      </c>
      <c r="G12" s="16">
        <v>11265</v>
      </c>
      <c r="H12" s="5" t="s">
        <v>5</v>
      </c>
      <c r="I12" s="5">
        <f t="shared" si="1"/>
        <v>5690</v>
      </c>
      <c r="J12" s="5">
        <f>SUM(J13:J17)</f>
        <v>2799</v>
      </c>
      <c r="K12" s="5">
        <f>SUM(K13:K17)</f>
        <v>2891</v>
      </c>
      <c r="L12" s="11">
        <v>239161</v>
      </c>
      <c r="M12" s="13">
        <v>117991</v>
      </c>
      <c r="N12" s="16">
        <v>121170</v>
      </c>
      <c r="O12" s="5" t="s">
        <v>31</v>
      </c>
      <c r="P12" s="5">
        <f t="shared" si="2"/>
        <v>4411</v>
      </c>
      <c r="Q12" s="5">
        <f>SUM(Q13:Q17)</f>
        <v>1993</v>
      </c>
      <c r="R12" s="5">
        <f>SUM(R13:R17)</f>
        <v>2418</v>
      </c>
      <c r="S12" s="11">
        <f>SUM(S13:S17)</f>
        <v>339190</v>
      </c>
      <c r="T12" s="13">
        <f>SUM(T13:T17)</f>
        <v>153170</v>
      </c>
      <c r="U12" s="16">
        <f>SUM(U13:U17)</f>
        <v>186020</v>
      </c>
    </row>
    <row r="13" spans="1:25" ht="15" customHeight="1">
      <c r="A13" s="6">
        <v>5</v>
      </c>
      <c r="B13" s="5">
        <f t="shared" si="0"/>
        <v>617</v>
      </c>
      <c r="C13" s="9">
        <v>330</v>
      </c>
      <c r="D13" s="9">
        <v>287</v>
      </c>
      <c r="E13" s="11">
        <v>3210</v>
      </c>
      <c r="F13" s="14">
        <v>1685</v>
      </c>
      <c r="G13" s="17">
        <v>1525</v>
      </c>
      <c r="H13" s="6">
        <v>40</v>
      </c>
      <c r="I13" s="5">
        <f t="shared" si="1"/>
        <v>1065</v>
      </c>
      <c r="J13" s="9">
        <v>521</v>
      </c>
      <c r="K13" s="9">
        <v>544</v>
      </c>
      <c r="L13" s="11">
        <v>42720</v>
      </c>
      <c r="M13" s="14">
        <v>20920</v>
      </c>
      <c r="N13" s="17">
        <v>21800</v>
      </c>
      <c r="O13" s="6">
        <v>75</v>
      </c>
      <c r="P13" s="5">
        <f t="shared" si="2"/>
        <v>853</v>
      </c>
      <c r="Q13" s="9">
        <v>406</v>
      </c>
      <c r="R13" s="9">
        <v>447</v>
      </c>
      <c r="S13" s="11">
        <f>SUM(T13:U13)</f>
        <v>63975</v>
      </c>
      <c r="T13" s="14">
        <f>SUMPRODUCT(O13*Q13)</f>
        <v>30450</v>
      </c>
      <c r="U13" s="17">
        <f>SUMPRODUCT(O13*R13)</f>
        <v>33525</v>
      </c>
    </row>
    <row r="14" spans="1:25" ht="15" customHeight="1">
      <c r="A14" s="6">
        <v>6</v>
      </c>
      <c r="B14" s="5">
        <f t="shared" si="0"/>
        <v>666</v>
      </c>
      <c r="C14" s="9">
        <v>336</v>
      </c>
      <c r="D14" s="9">
        <v>330</v>
      </c>
      <c r="E14" s="11">
        <v>3960</v>
      </c>
      <c r="F14" s="14">
        <v>1986</v>
      </c>
      <c r="G14" s="17">
        <v>1974</v>
      </c>
      <c r="H14" s="6">
        <v>41</v>
      </c>
      <c r="I14" s="5">
        <f t="shared" si="1"/>
        <v>1136</v>
      </c>
      <c r="J14" s="9">
        <v>572</v>
      </c>
      <c r="K14" s="9">
        <v>564</v>
      </c>
      <c r="L14" s="11">
        <v>46207</v>
      </c>
      <c r="M14" s="14">
        <v>23616</v>
      </c>
      <c r="N14" s="17">
        <v>22591</v>
      </c>
      <c r="O14" s="6">
        <v>76</v>
      </c>
      <c r="P14" s="5">
        <f t="shared" si="2"/>
        <v>1007</v>
      </c>
      <c r="Q14" s="9">
        <v>459</v>
      </c>
      <c r="R14" s="9">
        <v>548</v>
      </c>
      <c r="S14" s="11">
        <f>SUM(T14:U14)</f>
        <v>76532</v>
      </c>
      <c r="T14" s="14">
        <f>SUMPRODUCT(O14*Q14)</f>
        <v>34884</v>
      </c>
      <c r="U14" s="17">
        <f>SUMPRODUCT(O14*R14)</f>
        <v>41648</v>
      </c>
    </row>
    <row r="15" spans="1:25" ht="15" customHeight="1">
      <c r="A15" s="6">
        <v>7</v>
      </c>
      <c r="B15" s="5">
        <f t="shared" si="0"/>
        <v>668</v>
      </c>
      <c r="C15" s="9">
        <v>341</v>
      </c>
      <c r="D15" s="9">
        <v>327</v>
      </c>
      <c r="E15" s="11">
        <v>4613</v>
      </c>
      <c r="F15" s="14">
        <v>2401</v>
      </c>
      <c r="G15" s="17">
        <v>2212</v>
      </c>
      <c r="H15" s="6">
        <v>42</v>
      </c>
      <c r="I15" s="5">
        <f t="shared" si="1"/>
        <v>1137</v>
      </c>
      <c r="J15" s="9">
        <v>546</v>
      </c>
      <c r="K15" s="9">
        <v>591</v>
      </c>
      <c r="L15" s="11">
        <v>48426</v>
      </c>
      <c r="M15" s="14">
        <v>23268</v>
      </c>
      <c r="N15" s="17">
        <v>25158</v>
      </c>
      <c r="O15" s="6">
        <v>77</v>
      </c>
      <c r="P15" s="5">
        <f t="shared" si="2"/>
        <v>951</v>
      </c>
      <c r="Q15" s="9">
        <v>428</v>
      </c>
      <c r="R15" s="9">
        <v>523</v>
      </c>
      <c r="S15" s="11">
        <f>SUM(T15:U15)</f>
        <v>73227</v>
      </c>
      <c r="T15" s="14">
        <f>SUMPRODUCT(O15*Q15)</f>
        <v>32956</v>
      </c>
      <c r="U15" s="17">
        <f>SUMPRODUCT(O15*R15)</f>
        <v>40271</v>
      </c>
    </row>
    <row r="16" spans="1:25" ht="15" customHeight="1">
      <c r="A16" s="6">
        <v>8</v>
      </c>
      <c r="B16" s="5">
        <f t="shared" si="0"/>
        <v>711</v>
      </c>
      <c r="C16" s="9">
        <v>407</v>
      </c>
      <c r="D16" s="9">
        <v>304</v>
      </c>
      <c r="E16" s="11">
        <v>5856</v>
      </c>
      <c r="F16" s="14">
        <v>3272</v>
      </c>
      <c r="G16" s="17">
        <v>2584</v>
      </c>
      <c r="H16" s="6">
        <v>43</v>
      </c>
      <c r="I16" s="5">
        <f t="shared" si="1"/>
        <v>1179</v>
      </c>
      <c r="J16" s="9">
        <v>579</v>
      </c>
      <c r="K16" s="9">
        <v>600</v>
      </c>
      <c r="L16" s="11">
        <v>51428</v>
      </c>
      <c r="M16" s="14">
        <v>25327</v>
      </c>
      <c r="N16" s="17">
        <v>26101</v>
      </c>
      <c r="O16" s="6">
        <v>78</v>
      </c>
      <c r="P16" s="5">
        <f t="shared" si="2"/>
        <v>944</v>
      </c>
      <c r="Q16" s="9">
        <v>420</v>
      </c>
      <c r="R16" s="9">
        <v>524</v>
      </c>
      <c r="S16" s="11">
        <f>SUM(T16:U16)</f>
        <v>73632</v>
      </c>
      <c r="T16" s="14">
        <f>SUMPRODUCT(O16*Q16)</f>
        <v>32760</v>
      </c>
      <c r="U16" s="17">
        <f>SUMPRODUCT(O16*R16)</f>
        <v>40872</v>
      </c>
    </row>
    <row r="17" spans="1:21" ht="15" customHeight="1">
      <c r="A17" s="6">
        <v>9</v>
      </c>
      <c r="B17" s="5">
        <f t="shared" si="0"/>
        <v>702</v>
      </c>
      <c r="C17" s="9">
        <v>364</v>
      </c>
      <c r="D17" s="9">
        <v>338</v>
      </c>
      <c r="E17" s="11">
        <v>6237</v>
      </c>
      <c r="F17" s="14">
        <v>3267</v>
      </c>
      <c r="G17" s="17">
        <v>2970</v>
      </c>
      <c r="H17" s="6">
        <v>44</v>
      </c>
      <c r="I17" s="5">
        <f t="shared" si="1"/>
        <v>1173</v>
      </c>
      <c r="J17" s="9">
        <v>581</v>
      </c>
      <c r="K17" s="9">
        <v>592</v>
      </c>
      <c r="L17" s="11">
        <v>50380</v>
      </c>
      <c r="M17" s="14">
        <v>24860</v>
      </c>
      <c r="N17" s="17">
        <v>25520</v>
      </c>
      <c r="O17" s="6">
        <v>79</v>
      </c>
      <c r="P17" s="5">
        <f t="shared" si="2"/>
        <v>656</v>
      </c>
      <c r="Q17" s="9">
        <v>280</v>
      </c>
      <c r="R17" s="9">
        <v>376</v>
      </c>
      <c r="S17" s="11">
        <f>SUM(T17:U17)</f>
        <v>51824</v>
      </c>
      <c r="T17" s="14">
        <f>SUMPRODUCT(O17*Q17)</f>
        <v>22120</v>
      </c>
      <c r="U17" s="17">
        <f>SUMPRODUCT(O17*R17)</f>
        <v>29704</v>
      </c>
    </row>
    <row r="18" spans="1:21" ht="15" customHeight="1">
      <c r="A18" s="5" t="s">
        <v>0</v>
      </c>
      <c r="B18" s="5">
        <f t="shared" si="0"/>
        <v>3413</v>
      </c>
      <c r="C18" s="5">
        <f>SUM(C19:C23)</f>
        <v>1724</v>
      </c>
      <c r="D18" s="5">
        <f>SUM(D19:D23)</f>
        <v>1689</v>
      </c>
      <c r="E18" s="11">
        <v>40695</v>
      </c>
      <c r="F18" s="13">
        <v>20564</v>
      </c>
      <c r="G18" s="16">
        <v>20131</v>
      </c>
      <c r="H18" s="5" t="s">
        <v>33</v>
      </c>
      <c r="I18" s="5">
        <f t="shared" si="1"/>
        <v>6258</v>
      </c>
      <c r="J18" s="5">
        <f>SUM(J19:J23)</f>
        <v>3231</v>
      </c>
      <c r="K18" s="5">
        <f>SUM(K19:K23)</f>
        <v>3027</v>
      </c>
      <c r="L18" s="11">
        <v>294394</v>
      </c>
      <c r="M18" s="13">
        <v>151580</v>
      </c>
      <c r="N18" s="16">
        <v>142814</v>
      </c>
      <c r="O18" s="5" t="s">
        <v>19</v>
      </c>
      <c r="P18" s="5">
        <f t="shared" si="2"/>
        <v>3427</v>
      </c>
      <c r="Q18" s="5">
        <f>SUM(Q19:Q23)</f>
        <v>1355</v>
      </c>
      <c r="R18" s="5">
        <f>SUM(R19:R23)</f>
        <v>2072</v>
      </c>
      <c r="S18" s="11">
        <f>SUM(S19:S23)</f>
        <v>281032</v>
      </c>
      <c r="T18" s="13">
        <f>SUM(T19:T23)</f>
        <v>111040</v>
      </c>
      <c r="U18" s="16">
        <f>SUM(U19:U23)</f>
        <v>169992</v>
      </c>
    </row>
    <row r="19" spans="1:21" ht="15" customHeight="1">
      <c r="A19" s="6">
        <v>10</v>
      </c>
      <c r="B19" s="5">
        <f t="shared" si="0"/>
        <v>705</v>
      </c>
      <c r="C19" s="9">
        <v>355</v>
      </c>
      <c r="D19" s="9">
        <v>350</v>
      </c>
      <c r="E19" s="11">
        <v>7020</v>
      </c>
      <c r="F19" s="14">
        <v>3550</v>
      </c>
      <c r="G19" s="17">
        <v>3470</v>
      </c>
      <c r="H19" s="6">
        <v>45</v>
      </c>
      <c r="I19" s="5">
        <f t="shared" si="1"/>
        <v>1180</v>
      </c>
      <c r="J19" s="9">
        <v>599</v>
      </c>
      <c r="K19" s="9">
        <v>581</v>
      </c>
      <c r="L19" s="11">
        <v>53730</v>
      </c>
      <c r="M19" s="14">
        <v>27315</v>
      </c>
      <c r="N19" s="17">
        <v>26415</v>
      </c>
      <c r="O19" s="6">
        <v>80</v>
      </c>
      <c r="P19" s="5">
        <f t="shared" si="2"/>
        <v>645</v>
      </c>
      <c r="Q19" s="9">
        <v>274</v>
      </c>
      <c r="R19" s="9">
        <v>371</v>
      </c>
      <c r="S19" s="11">
        <f>SUM(T19:U19)</f>
        <v>51600</v>
      </c>
      <c r="T19" s="14">
        <f>SUMPRODUCT(O19*Q19)</f>
        <v>21920</v>
      </c>
      <c r="U19" s="17">
        <f>SUMPRODUCT(O19*R19)</f>
        <v>29680</v>
      </c>
    </row>
    <row r="20" spans="1:21" ht="15" customHeight="1">
      <c r="A20" s="6">
        <v>11</v>
      </c>
      <c r="B20" s="5">
        <f t="shared" si="0"/>
        <v>686</v>
      </c>
      <c r="C20" s="9">
        <v>349</v>
      </c>
      <c r="D20" s="9">
        <v>337</v>
      </c>
      <c r="E20" s="11">
        <v>7711</v>
      </c>
      <c r="F20" s="14">
        <v>3905</v>
      </c>
      <c r="G20" s="17">
        <v>3806</v>
      </c>
      <c r="H20" s="6">
        <v>46</v>
      </c>
      <c r="I20" s="5">
        <f t="shared" si="1"/>
        <v>1233</v>
      </c>
      <c r="J20" s="9">
        <v>631</v>
      </c>
      <c r="K20" s="9">
        <v>602</v>
      </c>
      <c r="L20" s="11">
        <v>56212</v>
      </c>
      <c r="M20" s="14">
        <v>28842</v>
      </c>
      <c r="N20" s="17">
        <v>27370</v>
      </c>
      <c r="O20" s="6">
        <v>81</v>
      </c>
      <c r="P20" s="5">
        <f t="shared" si="2"/>
        <v>715</v>
      </c>
      <c r="Q20" s="9">
        <v>287</v>
      </c>
      <c r="R20" s="9">
        <v>428</v>
      </c>
      <c r="S20" s="11">
        <f>SUM(T20:U20)</f>
        <v>57915</v>
      </c>
      <c r="T20" s="14">
        <f>SUMPRODUCT(O20*Q20)</f>
        <v>23247</v>
      </c>
      <c r="U20" s="17">
        <f>SUMPRODUCT(O20*R20)</f>
        <v>34668</v>
      </c>
    </row>
    <row r="21" spans="1:21" ht="15" customHeight="1">
      <c r="A21" s="6">
        <v>12</v>
      </c>
      <c r="B21" s="5">
        <f t="shared" si="0"/>
        <v>699</v>
      </c>
      <c r="C21" s="9">
        <v>346</v>
      </c>
      <c r="D21" s="9">
        <v>353</v>
      </c>
      <c r="E21" s="11">
        <v>8136</v>
      </c>
      <c r="F21" s="14">
        <v>4032</v>
      </c>
      <c r="G21" s="17">
        <v>4104</v>
      </c>
      <c r="H21" s="6">
        <v>47</v>
      </c>
      <c r="I21" s="5">
        <f t="shared" si="1"/>
        <v>1262</v>
      </c>
      <c r="J21" s="9">
        <v>656</v>
      </c>
      <c r="K21" s="9">
        <v>606</v>
      </c>
      <c r="L21" s="11">
        <v>59314</v>
      </c>
      <c r="M21" s="14">
        <v>30503</v>
      </c>
      <c r="N21" s="17">
        <v>28811</v>
      </c>
      <c r="O21" s="6">
        <v>82</v>
      </c>
      <c r="P21" s="5">
        <f t="shared" si="2"/>
        <v>715</v>
      </c>
      <c r="Q21" s="9">
        <v>284</v>
      </c>
      <c r="R21" s="9">
        <v>431</v>
      </c>
      <c r="S21" s="11">
        <f>SUM(T21:U21)</f>
        <v>58630</v>
      </c>
      <c r="T21" s="14">
        <f>SUMPRODUCT(O21*Q21)</f>
        <v>23288</v>
      </c>
      <c r="U21" s="17">
        <f>SUMPRODUCT(O21*R21)</f>
        <v>35342</v>
      </c>
    </row>
    <row r="22" spans="1:21" ht="15" customHeight="1">
      <c r="A22" s="6">
        <v>13</v>
      </c>
      <c r="B22" s="5">
        <f t="shared" si="0"/>
        <v>662</v>
      </c>
      <c r="C22" s="9">
        <v>346</v>
      </c>
      <c r="D22" s="9">
        <v>316</v>
      </c>
      <c r="E22" s="11">
        <v>8840</v>
      </c>
      <c r="F22" s="14">
        <v>4667</v>
      </c>
      <c r="G22" s="17">
        <v>4173</v>
      </c>
      <c r="H22" s="6">
        <v>48</v>
      </c>
      <c r="I22" s="5">
        <f t="shared" si="1"/>
        <v>1288</v>
      </c>
      <c r="J22" s="9">
        <v>693</v>
      </c>
      <c r="K22" s="9">
        <v>595</v>
      </c>
      <c r="L22" s="11">
        <v>61536</v>
      </c>
      <c r="M22" s="14">
        <v>33168</v>
      </c>
      <c r="N22" s="17">
        <v>28368</v>
      </c>
      <c r="O22" s="6">
        <v>83</v>
      </c>
      <c r="P22" s="5">
        <f t="shared" si="2"/>
        <v>681</v>
      </c>
      <c r="Q22" s="9">
        <v>255</v>
      </c>
      <c r="R22" s="9">
        <v>426</v>
      </c>
      <c r="S22" s="11">
        <f>SUM(T22:U22)</f>
        <v>56523</v>
      </c>
      <c r="T22" s="14">
        <f>SUMPRODUCT(O22*Q22)</f>
        <v>21165</v>
      </c>
      <c r="U22" s="17">
        <f>SUMPRODUCT(O22*R22)</f>
        <v>35358</v>
      </c>
    </row>
    <row r="23" spans="1:21" ht="15" customHeight="1">
      <c r="A23" s="6">
        <v>14</v>
      </c>
      <c r="B23" s="5">
        <f t="shared" si="0"/>
        <v>661</v>
      </c>
      <c r="C23" s="9">
        <v>328</v>
      </c>
      <c r="D23" s="9">
        <v>333</v>
      </c>
      <c r="E23" s="11">
        <v>8988</v>
      </c>
      <c r="F23" s="14">
        <v>4410</v>
      </c>
      <c r="G23" s="17">
        <v>4578</v>
      </c>
      <c r="H23" s="6">
        <v>49</v>
      </c>
      <c r="I23" s="5">
        <f t="shared" si="1"/>
        <v>1295</v>
      </c>
      <c r="J23" s="9">
        <v>652</v>
      </c>
      <c r="K23" s="9">
        <v>643</v>
      </c>
      <c r="L23" s="11">
        <v>63602</v>
      </c>
      <c r="M23" s="14">
        <v>31752</v>
      </c>
      <c r="N23" s="17">
        <v>31850</v>
      </c>
      <c r="O23" s="6">
        <v>84</v>
      </c>
      <c r="P23" s="5">
        <f t="shared" si="2"/>
        <v>671</v>
      </c>
      <c r="Q23" s="9">
        <v>255</v>
      </c>
      <c r="R23" s="9">
        <v>416</v>
      </c>
      <c r="S23" s="11">
        <f>SUM(T23:U23)</f>
        <v>56364</v>
      </c>
      <c r="T23" s="14">
        <f>SUMPRODUCT(O23*Q23)</f>
        <v>21420</v>
      </c>
      <c r="U23" s="17">
        <f>SUMPRODUCT(O23*R23)</f>
        <v>34944</v>
      </c>
    </row>
    <row r="24" spans="1:21" ht="15" customHeight="1">
      <c r="A24" s="5" t="s">
        <v>24</v>
      </c>
      <c r="B24" s="5">
        <f t="shared" si="0"/>
        <v>3211</v>
      </c>
      <c r="C24" s="5">
        <f>SUM(C25:C29)</f>
        <v>1672</v>
      </c>
      <c r="D24" s="5">
        <f>SUM(D25:D29)</f>
        <v>1539</v>
      </c>
      <c r="E24" s="11">
        <v>54722</v>
      </c>
      <c r="F24" s="13">
        <v>28405</v>
      </c>
      <c r="G24" s="16">
        <v>26317</v>
      </c>
      <c r="H24" s="5" t="s">
        <v>1</v>
      </c>
      <c r="I24" s="5">
        <f t="shared" si="1"/>
        <v>6642</v>
      </c>
      <c r="J24" s="5">
        <f>SUM(J25:J29)</f>
        <v>3301</v>
      </c>
      <c r="K24" s="5">
        <f>SUM(K25:K29)</f>
        <v>3341</v>
      </c>
      <c r="L24" s="11">
        <v>346441</v>
      </c>
      <c r="M24" s="13">
        <v>172013</v>
      </c>
      <c r="N24" s="16">
        <v>174428</v>
      </c>
      <c r="O24" s="5" t="s">
        <v>37</v>
      </c>
      <c r="P24" s="5">
        <f t="shared" si="2"/>
        <v>2423</v>
      </c>
      <c r="Q24" s="5">
        <f>SUM(Q25:Q29)</f>
        <v>875</v>
      </c>
      <c r="R24" s="5">
        <f>SUM(R25:R29)</f>
        <v>1548</v>
      </c>
      <c r="S24" s="11">
        <f>SUM(S25:S29)</f>
        <v>210390</v>
      </c>
      <c r="T24" s="13">
        <f>SUM(T25:T29)</f>
        <v>75929</v>
      </c>
      <c r="U24" s="16">
        <f>SUM(U25:U29)</f>
        <v>134461</v>
      </c>
    </row>
    <row r="25" spans="1:21" ht="15" customHeight="1">
      <c r="A25" s="6">
        <v>15</v>
      </c>
      <c r="B25" s="5">
        <f t="shared" si="0"/>
        <v>614</v>
      </c>
      <c r="C25" s="9">
        <v>316</v>
      </c>
      <c r="D25" s="9">
        <v>298</v>
      </c>
      <c r="E25" s="11">
        <v>9135</v>
      </c>
      <c r="F25" s="14">
        <v>4740</v>
      </c>
      <c r="G25" s="17">
        <v>4395</v>
      </c>
      <c r="H25" s="6">
        <v>50</v>
      </c>
      <c r="I25" s="5">
        <f t="shared" si="1"/>
        <v>1232</v>
      </c>
      <c r="J25" s="9">
        <v>610</v>
      </c>
      <c r="K25" s="9">
        <v>622</v>
      </c>
      <c r="L25" s="11">
        <v>62850</v>
      </c>
      <c r="M25" s="14">
        <v>31050</v>
      </c>
      <c r="N25" s="17">
        <v>31800</v>
      </c>
      <c r="O25" s="6">
        <v>85</v>
      </c>
      <c r="P25" s="5">
        <f t="shared" si="2"/>
        <v>581</v>
      </c>
      <c r="Q25" s="9">
        <v>217</v>
      </c>
      <c r="R25" s="9">
        <v>364</v>
      </c>
      <c r="S25" s="11">
        <f>SUM(T25:U25)</f>
        <v>49385</v>
      </c>
      <c r="T25" s="14">
        <f>SUMPRODUCT(O25*Q25)</f>
        <v>18445</v>
      </c>
      <c r="U25" s="17">
        <f>SUMPRODUCT(O25*R25)</f>
        <v>30940</v>
      </c>
    </row>
    <row r="26" spans="1:21" ht="15" customHeight="1">
      <c r="A26" s="6">
        <v>16</v>
      </c>
      <c r="B26" s="5">
        <f t="shared" si="0"/>
        <v>595</v>
      </c>
      <c r="C26" s="9">
        <v>304</v>
      </c>
      <c r="D26" s="9">
        <v>291</v>
      </c>
      <c r="E26" s="11">
        <v>9696</v>
      </c>
      <c r="F26" s="14">
        <v>4912</v>
      </c>
      <c r="G26" s="17">
        <v>4784</v>
      </c>
      <c r="H26" s="6">
        <v>51</v>
      </c>
      <c r="I26" s="5">
        <f t="shared" si="1"/>
        <v>1359</v>
      </c>
      <c r="J26" s="9">
        <v>664</v>
      </c>
      <c r="K26" s="9">
        <v>695</v>
      </c>
      <c r="L26" s="11">
        <v>67983</v>
      </c>
      <c r="M26" s="14">
        <v>33660</v>
      </c>
      <c r="N26" s="17">
        <v>34323</v>
      </c>
      <c r="O26" s="6">
        <v>86</v>
      </c>
      <c r="P26" s="5">
        <f t="shared" si="2"/>
        <v>495</v>
      </c>
      <c r="Q26" s="9">
        <v>192</v>
      </c>
      <c r="R26" s="9">
        <v>303</v>
      </c>
      <c r="S26" s="11">
        <f>SUM(T26:U26)</f>
        <v>42570</v>
      </c>
      <c r="T26" s="14">
        <f>SUMPRODUCT(O26*Q26)</f>
        <v>16512</v>
      </c>
      <c r="U26" s="17">
        <f>SUMPRODUCT(O26*R26)</f>
        <v>26058</v>
      </c>
    </row>
    <row r="27" spans="1:21" ht="15" customHeight="1">
      <c r="A27" s="6">
        <v>17</v>
      </c>
      <c r="B27" s="5">
        <f t="shared" si="0"/>
        <v>672</v>
      </c>
      <c r="C27" s="9">
        <v>354</v>
      </c>
      <c r="D27" s="9">
        <v>318</v>
      </c>
      <c r="E27" s="11">
        <v>11543</v>
      </c>
      <c r="F27" s="14">
        <v>6120</v>
      </c>
      <c r="G27" s="17">
        <v>5423</v>
      </c>
      <c r="H27" s="6">
        <v>52</v>
      </c>
      <c r="I27" s="5">
        <f t="shared" si="1"/>
        <v>1336</v>
      </c>
      <c r="J27" s="9">
        <v>658</v>
      </c>
      <c r="K27" s="9">
        <v>678</v>
      </c>
      <c r="L27" s="11">
        <v>72072</v>
      </c>
      <c r="M27" s="14">
        <v>35152</v>
      </c>
      <c r="N27" s="17">
        <v>36920</v>
      </c>
      <c r="O27" s="6">
        <v>87</v>
      </c>
      <c r="P27" s="5">
        <f t="shared" si="2"/>
        <v>502</v>
      </c>
      <c r="Q27" s="9">
        <v>177</v>
      </c>
      <c r="R27" s="9">
        <v>325</v>
      </c>
      <c r="S27" s="11">
        <f>SUM(T27:U27)</f>
        <v>43674</v>
      </c>
      <c r="T27" s="14">
        <f>SUMPRODUCT(O27*Q27)</f>
        <v>15399</v>
      </c>
      <c r="U27" s="17">
        <f>SUMPRODUCT(O27*R27)</f>
        <v>28275</v>
      </c>
    </row>
    <row r="28" spans="1:21" ht="15" customHeight="1">
      <c r="A28" s="6">
        <v>18</v>
      </c>
      <c r="B28" s="5">
        <f t="shared" si="0"/>
        <v>652</v>
      </c>
      <c r="C28" s="9">
        <v>329</v>
      </c>
      <c r="D28" s="9">
        <v>323</v>
      </c>
      <c r="E28" s="11">
        <v>11466</v>
      </c>
      <c r="F28" s="14">
        <v>5850</v>
      </c>
      <c r="G28" s="17">
        <v>5616</v>
      </c>
      <c r="H28" s="6">
        <v>53</v>
      </c>
      <c r="I28" s="5">
        <f t="shared" si="1"/>
        <v>1383</v>
      </c>
      <c r="J28" s="9">
        <v>712</v>
      </c>
      <c r="K28" s="9">
        <v>671</v>
      </c>
      <c r="L28" s="11">
        <v>71338</v>
      </c>
      <c r="M28" s="14">
        <v>36835</v>
      </c>
      <c r="N28" s="17">
        <v>34503</v>
      </c>
      <c r="O28" s="6">
        <v>88</v>
      </c>
      <c r="P28" s="5">
        <f t="shared" si="2"/>
        <v>444</v>
      </c>
      <c r="Q28" s="9">
        <v>148</v>
      </c>
      <c r="R28" s="9">
        <v>296</v>
      </c>
      <c r="S28" s="11">
        <f>SUM(T28:U28)</f>
        <v>39072</v>
      </c>
      <c r="T28" s="14">
        <f>SUMPRODUCT(O28*Q28)</f>
        <v>13024</v>
      </c>
      <c r="U28" s="17">
        <f>SUMPRODUCT(O28*R28)</f>
        <v>26048</v>
      </c>
    </row>
    <row r="29" spans="1:21" ht="15" customHeight="1">
      <c r="A29" s="6">
        <v>19</v>
      </c>
      <c r="B29" s="5">
        <f t="shared" si="0"/>
        <v>678</v>
      </c>
      <c r="C29" s="9">
        <v>369</v>
      </c>
      <c r="D29" s="9">
        <v>309</v>
      </c>
      <c r="E29" s="11">
        <v>12882</v>
      </c>
      <c r="F29" s="14">
        <v>6783</v>
      </c>
      <c r="G29" s="17">
        <v>6099</v>
      </c>
      <c r="H29" s="6">
        <v>54</v>
      </c>
      <c r="I29" s="5">
        <f t="shared" si="1"/>
        <v>1332</v>
      </c>
      <c r="J29" s="9">
        <v>657</v>
      </c>
      <c r="K29" s="9">
        <v>675</v>
      </c>
      <c r="L29" s="11">
        <v>72198</v>
      </c>
      <c r="M29" s="14">
        <v>35316</v>
      </c>
      <c r="N29" s="17">
        <v>36882</v>
      </c>
      <c r="O29" s="6">
        <v>89</v>
      </c>
      <c r="P29" s="5">
        <f t="shared" si="2"/>
        <v>401</v>
      </c>
      <c r="Q29" s="9">
        <v>141</v>
      </c>
      <c r="R29" s="9">
        <v>260</v>
      </c>
      <c r="S29" s="11">
        <f>SUM(T29:U29)</f>
        <v>35689</v>
      </c>
      <c r="T29" s="14">
        <f>SUMPRODUCT(O29*Q29)</f>
        <v>12549</v>
      </c>
      <c r="U29" s="17">
        <f>SUMPRODUCT(O29*R29)</f>
        <v>23140</v>
      </c>
    </row>
    <row r="30" spans="1:21" ht="15" customHeight="1">
      <c r="A30" s="5" t="s">
        <v>25</v>
      </c>
      <c r="B30" s="5">
        <f t="shared" si="0"/>
        <v>4440</v>
      </c>
      <c r="C30" s="5">
        <f>SUM(C31:C35)</f>
        <v>2202</v>
      </c>
      <c r="D30" s="5">
        <f>SUM(D31:D35)</f>
        <v>2238</v>
      </c>
      <c r="E30" s="11">
        <v>98639</v>
      </c>
      <c r="F30" s="13">
        <v>48773</v>
      </c>
      <c r="G30" s="16">
        <v>49866</v>
      </c>
      <c r="H30" s="5" t="s">
        <v>12</v>
      </c>
      <c r="I30" s="5">
        <f t="shared" si="1"/>
        <v>6359</v>
      </c>
      <c r="J30" s="5">
        <f>SUM(J31:J35)</f>
        <v>3179</v>
      </c>
      <c r="K30" s="5">
        <f>SUM(K31:K35)</f>
        <v>3180</v>
      </c>
      <c r="L30" s="11">
        <v>363140</v>
      </c>
      <c r="M30" s="13">
        <v>183106</v>
      </c>
      <c r="N30" s="16">
        <v>180034</v>
      </c>
      <c r="O30" s="5" t="s">
        <v>38</v>
      </c>
      <c r="P30" s="5">
        <f t="shared" si="2"/>
        <v>1349</v>
      </c>
      <c r="Q30" s="5">
        <f>SUM(Q31:Q35)</f>
        <v>411</v>
      </c>
      <c r="R30" s="5">
        <f>SUM(R31:R35)</f>
        <v>938</v>
      </c>
      <c r="S30" s="11">
        <f>SUM(S31:S35)</f>
        <v>123593</v>
      </c>
      <c r="T30" s="13">
        <f>SUM(T31:T35)</f>
        <v>37633</v>
      </c>
      <c r="U30" s="16">
        <f>SUM(U31:U35)</f>
        <v>85960</v>
      </c>
    </row>
    <row r="31" spans="1:21" ht="15" customHeight="1">
      <c r="A31" s="6">
        <v>20</v>
      </c>
      <c r="B31" s="5">
        <f t="shared" si="0"/>
        <v>729</v>
      </c>
      <c r="C31" s="9">
        <v>364</v>
      </c>
      <c r="D31" s="9">
        <v>365</v>
      </c>
      <c r="E31" s="11">
        <v>14760</v>
      </c>
      <c r="F31" s="14">
        <v>7520</v>
      </c>
      <c r="G31" s="17">
        <v>7240</v>
      </c>
      <c r="H31" s="6">
        <v>55</v>
      </c>
      <c r="I31" s="5">
        <f t="shared" si="1"/>
        <v>1377</v>
      </c>
      <c r="J31" s="9">
        <v>647</v>
      </c>
      <c r="K31" s="9">
        <v>730</v>
      </c>
      <c r="L31" s="11">
        <v>73535</v>
      </c>
      <c r="M31" s="14">
        <v>34925</v>
      </c>
      <c r="N31" s="17">
        <v>38610</v>
      </c>
      <c r="O31" s="6">
        <v>90</v>
      </c>
      <c r="P31" s="5">
        <f t="shared" si="2"/>
        <v>397</v>
      </c>
      <c r="Q31" s="9">
        <v>124</v>
      </c>
      <c r="R31" s="9">
        <v>273</v>
      </c>
      <c r="S31" s="11">
        <f>SUM(T31:U31)</f>
        <v>35730</v>
      </c>
      <c r="T31" s="14">
        <f>SUMPRODUCT(O31*Q31)</f>
        <v>11160</v>
      </c>
      <c r="U31" s="17">
        <f>SUMPRODUCT(O31*R31)</f>
        <v>24570</v>
      </c>
    </row>
    <row r="32" spans="1:21" ht="15" customHeight="1">
      <c r="A32" s="6">
        <v>21</v>
      </c>
      <c r="B32" s="5">
        <f t="shared" si="0"/>
        <v>830</v>
      </c>
      <c r="C32" s="9">
        <v>427</v>
      </c>
      <c r="D32" s="9">
        <v>403</v>
      </c>
      <c r="E32" s="11">
        <v>17346</v>
      </c>
      <c r="F32" s="14">
        <v>8883</v>
      </c>
      <c r="G32" s="17">
        <v>8463</v>
      </c>
      <c r="H32" s="6">
        <v>56</v>
      </c>
      <c r="I32" s="5">
        <f t="shared" si="1"/>
        <v>1333</v>
      </c>
      <c r="J32" s="9">
        <v>674</v>
      </c>
      <c r="K32" s="9">
        <v>659</v>
      </c>
      <c r="L32" s="11">
        <v>75208</v>
      </c>
      <c r="M32" s="14">
        <v>38136</v>
      </c>
      <c r="N32" s="17">
        <v>37072</v>
      </c>
      <c r="O32" s="6">
        <v>91</v>
      </c>
      <c r="P32" s="5">
        <f t="shared" si="2"/>
        <v>282</v>
      </c>
      <c r="Q32" s="9">
        <v>84</v>
      </c>
      <c r="R32" s="9">
        <v>198</v>
      </c>
      <c r="S32" s="11">
        <f>SUM(T32:U32)</f>
        <v>25662</v>
      </c>
      <c r="T32" s="14">
        <f>SUMPRODUCT(O32*Q32)</f>
        <v>7644</v>
      </c>
      <c r="U32" s="17">
        <f>SUMPRODUCT(O32*R32)</f>
        <v>18018</v>
      </c>
    </row>
    <row r="33" spans="1:21" ht="15" customHeight="1">
      <c r="A33" s="6">
        <v>22</v>
      </c>
      <c r="B33" s="5">
        <f t="shared" si="0"/>
        <v>877</v>
      </c>
      <c r="C33" s="9">
        <v>430</v>
      </c>
      <c r="D33" s="9">
        <v>447</v>
      </c>
      <c r="E33" s="11">
        <v>19360</v>
      </c>
      <c r="F33" s="14">
        <v>9504</v>
      </c>
      <c r="G33" s="17">
        <v>9856</v>
      </c>
      <c r="H33" s="6">
        <v>57</v>
      </c>
      <c r="I33" s="5">
        <f t="shared" si="1"/>
        <v>1268</v>
      </c>
      <c r="J33" s="9">
        <v>646</v>
      </c>
      <c r="K33" s="9">
        <v>622</v>
      </c>
      <c r="L33" s="11">
        <v>74271</v>
      </c>
      <c r="M33" s="14">
        <v>37848</v>
      </c>
      <c r="N33" s="17">
        <v>36423</v>
      </c>
      <c r="O33" s="6">
        <v>92</v>
      </c>
      <c r="P33" s="5">
        <f t="shared" si="2"/>
        <v>280</v>
      </c>
      <c r="Q33" s="9">
        <v>96</v>
      </c>
      <c r="R33" s="9">
        <v>184</v>
      </c>
      <c r="S33" s="11">
        <f>SUM(T33:U33)</f>
        <v>25760</v>
      </c>
      <c r="T33" s="14">
        <f>SUMPRODUCT(O33*Q33)</f>
        <v>8832</v>
      </c>
      <c r="U33" s="17">
        <f>SUMPRODUCT(O33*R33)</f>
        <v>16928</v>
      </c>
    </row>
    <row r="34" spans="1:21" ht="15" customHeight="1">
      <c r="A34" s="6">
        <v>23</v>
      </c>
      <c r="B34" s="5">
        <f t="shared" si="0"/>
        <v>960</v>
      </c>
      <c r="C34" s="9">
        <v>471</v>
      </c>
      <c r="D34" s="9">
        <v>489</v>
      </c>
      <c r="E34" s="11">
        <v>22333</v>
      </c>
      <c r="F34" s="14">
        <v>10626</v>
      </c>
      <c r="G34" s="17">
        <v>11707</v>
      </c>
      <c r="H34" s="6">
        <v>58</v>
      </c>
      <c r="I34" s="5">
        <f t="shared" si="1"/>
        <v>1333</v>
      </c>
      <c r="J34" s="9">
        <v>692</v>
      </c>
      <c r="K34" s="9">
        <v>641</v>
      </c>
      <c r="L34" s="11">
        <v>75226</v>
      </c>
      <c r="M34" s="14">
        <v>38744</v>
      </c>
      <c r="N34" s="17">
        <v>36482</v>
      </c>
      <c r="O34" s="6">
        <v>93</v>
      </c>
      <c r="P34" s="5">
        <f t="shared" si="2"/>
        <v>219</v>
      </c>
      <c r="Q34" s="9">
        <v>61</v>
      </c>
      <c r="R34" s="9">
        <v>158</v>
      </c>
      <c r="S34" s="11">
        <f>SUM(T34:U34)</f>
        <v>20367</v>
      </c>
      <c r="T34" s="14">
        <f>SUMPRODUCT(O34*Q34)</f>
        <v>5673</v>
      </c>
      <c r="U34" s="17">
        <f>SUMPRODUCT(O34*R34)</f>
        <v>14694</v>
      </c>
    </row>
    <row r="35" spans="1:21" ht="15" customHeight="1">
      <c r="A35" s="6">
        <v>24</v>
      </c>
      <c r="B35" s="5">
        <f t="shared" si="0"/>
        <v>1044</v>
      </c>
      <c r="C35" s="9">
        <v>510</v>
      </c>
      <c r="D35" s="9">
        <v>534</v>
      </c>
      <c r="E35" s="11">
        <v>24840</v>
      </c>
      <c r="F35" s="14">
        <v>12240</v>
      </c>
      <c r="G35" s="17">
        <v>12600</v>
      </c>
      <c r="H35" s="6">
        <v>59</v>
      </c>
      <c r="I35" s="5">
        <f t="shared" si="1"/>
        <v>1048</v>
      </c>
      <c r="J35" s="9">
        <v>520</v>
      </c>
      <c r="K35" s="9">
        <v>528</v>
      </c>
      <c r="L35" s="11">
        <v>64900</v>
      </c>
      <c r="M35" s="14">
        <v>33453</v>
      </c>
      <c r="N35" s="17">
        <v>31447</v>
      </c>
      <c r="O35" s="6">
        <v>94</v>
      </c>
      <c r="P35" s="5">
        <f t="shared" si="2"/>
        <v>171</v>
      </c>
      <c r="Q35" s="9">
        <v>46</v>
      </c>
      <c r="R35" s="9">
        <v>125</v>
      </c>
      <c r="S35" s="11">
        <f>SUM(T35:U35)</f>
        <v>16074</v>
      </c>
      <c r="T35" s="14">
        <f>SUMPRODUCT(O35*Q35)</f>
        <v>4324</v>
      </c>
      <c r="U35" s="17">
        <f>SUMPRODUCT(O35*R35)</f>
        <v>11750</v>
      </c>
    </row>
    <row r="36" spans="1:21" ht="15" customHeight="1">
      <c r="A36" s="5" t="s">
        <v>26</v>
      </c>
      <c r="B36" s="5">
        <f t="shared" si="0"/>
        <v>5262</v>
      </c>
      <c r="C36" s="5">
        <f>SUM(C37:C41)</f>
        <v>2567</v>
      </c>
      <c r="D36" s="5">
        <f>SUM(D37:D41)</f>
        <v>2695</v>
      </c>
      <c r="E36" s="11">
        <v>142071</v>
      </c>
      <c r="F36" s="13">
        <v>69314</v>
      </c>
      <c r="G36" s="16">
        <v>72757</v>
      </c>
      <c r="H36" s="5" t="s">
        <v>34</v>
      </c>
      <c r="I36" s="5">
        <f t="shared" si="1"/>
        <v>5245</v>
      </c>
      <c r="J36" s="5">
        <f>SUM(J37:J41)</f>
        <v>2726</v>
      </c>
      <c r="K36" s="5">
        <f>SUM(K37:K41)</f>
        <v>2519</v>
      </c>
      <c r="L36" s="11">
        <v>321205</v>
      </c>
      <c r="M36" s="13">
        <v>165793</v>
      </c>
      <c r="N36" s="16">
        <v>155412</v>
      </c>
      <c r="O36" s="5" t="s">
        <v>36</v>
      </c>
      <c r="P36" s="5">
        <f t="shared" si="2"/>
        <v>364</v>
      </c>
      <c r="Q36" s="5">
        <f>SUM(Q37:Q41)</f>
        <v>69</v>
      </c>
      <c r="R36" s="5">
        <f>SUM(R37:R41)</f>
        <v>295</v>
      </c>
      <c r="S36" s="11">
        <f>SUM(S37:S41)</f>
        <v>35105</v>
      </c>
      <c r="T36" s="13">
        <f>SUM(T37:T41)</f>
        <v>6647</v>
      </c>
      <c r="U36" s="16">
        <f>SUM(U37:U41)</f>
        <v>28458</v>
      </c>
    </row>
    <row r="37" spans="1:21" ht="15" customHeight="1">
      <c r="A37" s="6">
        <v>25</v>
      </c>
      <c r="B37" s="5">
        <f t="shared" si="0"/>
        <v>1061</v>
      </c>
      <c r="C37" s="9">
        <v>509</v>
      </c>
      <c r="D37" s="9">
        <v>552</v>
      </c>
      <c r="E37" s="11">
        <v>26600</v>
      </c>
      <c r="F37" s="14">
        <v>12775</v>
      </c>
      <c r="G37" s="17">
        <v>13825</v>
      </c>
      <c r="H37" s="6">
        <v>60</v>
      </c>
      <c r="I37" s="5">
        <f t="shared" si="1"/>
        <v>1244</v>
      </c>
      <c r="J37" s="9">
        <v>656</v>
      </c>
      <c r="K37" s="9">
        <v>588</v>
      </c>
      <c r="L37" s="11">
        <v>72360</v>
      </c>
      <c r="M37" s="14">
        <v>37860</v>
      </c>
      <c r="N37" s="17">
        <v>34500</v>
      </c>
      <c r="O37" s="6">
        <v>95</v>
      </c>
      <c r="P37" s="5">
        <f t="shared" si="2"/>
        <v>106</v>
      </c>
      <c r="Q37" s="9">
        <v>23</v>
      </c>
      <c r="R37" s="9">
        <v>83</v>
      </c>
      <c r="S37" s="11">
        <f>SUM(T37:U37)</f>
        <v>10070</v>
      </c>
      <c r="T37" s="14">
        <f>SUMPRODUCT(O37*Q37)</f>
        <v>2185</v>
      </c>
      <c r="U37" s="17">
        <f>SUMPRODUCT(O37*R37)</f>
        <v>7885</v>
      </c>
    </row>
    <row r="38" spans="1:21" ht="15" customHeight="1">
      <c r="A38" s="6">
        <v>26</v>
      </c>
      <c r="B38" s="5">
        <f t="shared" si="0"/>
        <v>1013</v>
      </c>
      <c r="C38" s="9">
        <v>488</v>
      </c>
      <c r="D38" s="9">
        <v>525</v>
      </c>
      <c r="E38" s="11">
        <v>26364</v>
      </c>
      <c r="F38" s="14">
        <v>12558</v>
      </c>
      <c r="G38" s="17">
        <v>13806</v>
      </c>
      <c r="H38" s="6">
        <v>61</v>
      </c>
      <c r="I38" s="5">
        <f t="shared" si="1"/>
        <v>1146</v>
      </c>
      <c r="J38" s="9">
        <v>641</v>
      </c>
      <c r="K38" s="9">
        <v>505</v>
      </c>
      <c r="L38" s="11">
        <v>69784</v>
      </c>
      <c r="M38" s="14">
        <v>38918</v>
      </c>
      <c r="N38" s="17">
        <v>30866</v>
      </c>
      <c r="O38" s="6">
        <v>96</v>
      </c>
      <c r="P38" s="5">
        <f t="shared" si="2"/>
        <v>106</v>
      </c>
      <c r="Q38" s="9">
        <v>18</v>
      </c>
      <c r="R38" s="9">
        <v>88</v>
      </c>
      <c r="S38" s="11">
        <f>SUM(T38:U38)</f>
        <v>10176</v>
      </c>
      <c r="T38" s="14">
        <f>SUMPRODUCT(O38*Q38)</f>
        <v>1728</v>
      </c>
      <c r="U38" s="17">
        <f>SUMPRODUCT(O38*R38)</f>
        <v>8448</v>
      </c>
    </row>
    <row r="39" spans="1:21" ht="15" customHeight="1">
      <c r="A39" s="6">
        <v>27</v>
      </c>
      <c r="B39" s="5">
        <f t="shared" si="0"/>
        <v>1067</v>
      </c>
      <c r="C39" s="9">
        <v>526</v>
      </c>
      <c r="D39" s="9">
        <v>541</v>
      </c>
      <c r="E39" s="11">
        <v>28863</v>
      </c>
      <c r="F39" s="14">
        <v>14202</v>
      </c>
      <c r="G39" s="17">
        <v>14661</v>
      </c>
      <c r="H39" s="6">
        <v>62</v>
      </c>
      <c r="I39" s="5">
        <f t="shared" si="1"/>
        <v>1044</v>
      </c>
      <c r="J39" s="9">
        <v>525</v>
      </c>
      <c r="K39" s="9">
        <v>519</v>
      </c>
      <c r="L39" s="11">
        <v>62930</v>
      </c>
      <c r="M39" s="14">
        <v>31434</v>
      </c>
      <c r="N39" s="17">
        <v>31496</v>
      </c>
      <c r="O39" s="6">
        <v>97</v>
      </c>
      <c r="P39" s="5">
        <f t="shared" si="2"/>
        <v>66</v>
      </c>
      <c r="Q39" s="9">
        <v>15</v>
      </c>
      <c r="R39" s="9">
        <v>51</v>
      </c>
      <c r="S39" s="11">
        <f>SUM(T39:U39)</f>
        <v>6402</v>
      </c>
      <c r="T39" s="14">
        <f>SUMPRODUCT(O39*Q39)</f>
        <v>1455</v>
      </c>
      <c r="U39" s="17">
        <f>SUMPRODUCT(O39*R39)</f>
        <v>4947</v>
      </c>
    </row>
    <row r="40" spans="1:21" ht="15" customHeight="1">
      <c r="A40" s="6">
        <v>28</v>
      </c>
      <c r="B40" s="5">
        <f t="shared" si="0"/>
        <v>1099</v>
      </c>
      <c r="C40" s="9">
        <v>530</v>
      </c>
      <c r="D40" s="9">
        <v>569</v>
      </c>
      <c r="E40" s="11">
        <v>30548</v>
      </c>
      <c r="F40" s="14">
        <v>14728</v>
      </c>
      <c r="G40" s="17">
        <v>15820</v>
      </c>
      <c r="H40" s="6">
        <v>63</v>
      </c>
      <c r="I40" s="5">
        <f t="shared" si="1"/>
        <v>896</v>
      </c>
      <c r="J40" s="9">
        <v>451</v>
      </c>
      <c r="K40" s="9">
        <v>445</v>
      </c>
      <c r="L40" s="11">
        <v>58275</v>
      </c>
      <c r="M40" s="14">
        <v>29421</v>
      </c>
      <c r="N40" s="17">
        <v>28854</v>
      </c>
      <c r="O40" s="6">
        <v>98</v>
      </c>
      <c r="P40" s="5">
        <f t="shared" si="2"/>
        <v>57</v>
      </c>
      <c r="Q40" s="9">
        <v>8</v>
      </c>
      <c r="R40" s="9">
        <v>49</v>
      </c>
      <c r="S40" s="11">
        <f>SUM(T40:U40)</f>
        <v>5586</v>
      </c>
      <c r="T40" s="14">
        <f>SUMPRODUCT(O40*Q40)</f>
        <v>784</v>
      </c>
      <c r="U40" s="17">
        <f>SUMPRODUCT(O40*R40)</f>
        <v>4802</v>
      </c>
    </row>
    <row r="41" spans="1:21" ht="15" customHeight="1">
      <c r="A41" s="6">
        <v>29</v>
      </c>
      <c r="B41" s="5">
        <f t="shared" si="0"/>
        <v>1022</v>
      </c>
      <c r="C41" s="9">
        <v>514</v>
      </c>
      <c r="D41" s="9">
        <v>508</v>
      </c>
      <c r="E41" s="11">
        <v>29696</v>
      </c>
      <c r="F41" s="14">
        <v>15051</v>
      </c>
      <c r="G41" s="17">
        <v>14645</v>
      </c>
      <c r="H41" s="6">
        <v>64</v>
      </c>
      <c r="I41" s="5">
        <f t="shared" si="1"/>
        <v>915</v>
      </c>
      <c r="J41" s="9">
        <v>453</v>
      </c>
      <c r="K41" s="9">
        <v>462</v>
      </c>
      <c r="L41" s="11">
        <v>57856</v>
      </c>
      <c r="M41" s="14">
        <v>28160</v>
      </c>
      <c r="N41" s="17">
        <v>29696</v>
      </c>
      <c r="O41" s="6">
        <v>99</v>
      </c>
      <c r="P41" s="5">
        <f t="shared" si="2"/>
        <v>29</v>
      </c>
      <c r="Q41" s="9">
        <v>5</v>
      </c>
      <c r="R41" s="9">
        <v>24</v>
      </c>
      <c r="S41" s="11">
        <f>SUM(T41:U41)</f>
        <v>2871</v>
      </c>
      <c r="T41" s="14">
        <f>SUMPRODUCT(O41*Q41)</f>
        <v>495</v>
      </c>
      <c r="U41" s="17">
        <f>SUMPRODUCT(O41*R41)</f>
        <v>2376</v>
      </c>
    </row>
    <row r="42" spans="1:21" ht="15" customHeight="1">
      <c r="A42" s="5" t="s">
        <v>27</v>
      </c>
      <c r="B42" s="5">
        <f t="shared" si="0"/>
        <v>4917</v>
      </c>
      <c r="C42" s="5">
        <f>SUM(C43:C47)</f>
        <v>2358</v>
      </c>
      <c r="D42" s="5">
        <f>SUM(D43:D47)</f>
        <v>2559</v>
      </c>
      <c r="E42" s="11">
        <v>156791</v>
      </c>
      <c r="F42" s="13">
        <v>75213</v>
      </c>
      <c r="G42" s="16">
        <v>81578</v>
      </c>
      <c r="H42" s="5" t="s">
        <v>15</v>
      </c>
      <c r="I42" s="5">
        <f t="shared" si="1"/>
        <v>4125</v>
      </c>
      <c r="J42" s="5">
        <f>SUM(J43:J47)</f>
        <v>2066</v>
      </c>
      <c r="K42" s="5">
        <f>SUM(K43:K47)</f>
        <v>2059</v>
      </c>
      <c r="L42" s="11">
        <v>274993</v>
      </c>
      <c r="M42" s="13">
        <v>138132</v>
      </c>
      <c r="N42" s="16">
        <v>136861</v>
      </c>
      <c r="O42" s="5" t="s">
        <v>3</v>
      </c>
      <c r="P42" s="5">
        <f t="shared" si="2"/>
        <v>61</v>
      </c>
      <c r="Q42" s="5">
        <f>SUM(Q43:Q46)</f>
        <v>18</v>
      </c>
      <c r="R42" s="5">
        <f>SUM(R43:R46)</f>
        <v>43</v>
      </c>
      <c r="S42" s="11">
        <f>SUM(S43:S47)</f>
        <v>5136</v>
      </c>
      <c r="T42" s="13">
        <f>SUM(T43:T47)</f>
        <v>1208</v>
      </c>
      <c r="U42" s="16">
        <f>SUM(U43:U47)</f>
        <v>3928</v>
      </c>
    </row>
    <row r="43" spans="1:21" ht="15" customHeight="1">
      <c r="A43" s="6">
        <v>30</v>
      </c>
      <c r="B43" s="5">
        <f t="shared" si="0"/>
        <v>1035</v>
      </c>
      <c r="C43" s="9">
        <v>490</v>
      </c>
      <c r="D43" s="9">
        <v>545</v>
      </c>
      <c r="E43" s="11">
        <v>30690</v>
      </c>
      <c r="F43" s="14">
        <v>14580</v>
      </c>
      <c r="G43" s="17">
        <v>16110</v>
      </c>
      <c r="H43" s="6">
        <v>65</v>
      </c>
      <c r="I43" s="5">
        <f t="shared" si="1"/>
        <v>904</v>
      </c>
      <c r="J43" s="9">
        <v>467</v>
      </c>
      <c r="K43" s="9">
        <v>437</v>
      </c>
      <c r="L43" s="11">
        <v>58565</v>
      </c>
      <c r="M43" s="14">
        <v>30550</v>
      </c>
      <c r="N43" s="17">
        <v>28015</v>
      </c>
      <c r="O43" s="6">
        <v>100</v>
      </c>
      <c r="P43" s="5">
        <f t="shared" si="2"/>
        <v>24</v>
      </c>
      <c r="Q43" s="9">
        <v>5</v>
      </c>
      <c r="R43" s="9">
        <v>19</v>
      </c>
      <c r="S43" s="11">
        <f>SUM(T43:U43)</f>
        <v>2400</v>
      </c>
      <c r="T43" s="14">
        <f>SUMPRODUCT(O43*Q43)</f>
        <v>500</v>
      </c>
      <c r="U43" s="17">
        <f>SUMPRODUCT(O43*R43)</f>
        <v>1900</v>
      </c>
    </row>
    <row r="44" spans="1:21" ht="15" customHeight="1">
      <c r="A44" s="6">
        <v>31</v>
      </c>
      <c r="B44" s="5">
        <f t="shared" si="0"/>
        <v>1011</v>
      </c>
      <c r="C44" s="9">
        <v>476</v>
      </c>
      <c r="D44" s="9">
        <v>535</v>
      </c>
      <c r="E44" s="11">
        <v>31961</v>
      </c>
      <c r="F44" s="14">
        <v>15066</v>
      </c>
      <c r="G44" s="17">
        <v>16895</v>
      </c>
      <c r="H44" s="6">
        <v>66</v>
      </c>
      <c r="I44" s="5">
        <f t="shared" si="1"/>
        <v>861</v>
      </c>
      <c r="J44" s="9">
        <v>424</v>
      </c>
      <c r="K44" s="9">
        <v>437</v>
      </c>
      <c r="L44" s="11">
        <v>57090</v>
      </c>
      <c r="M44" s="14">
        <v>28578</v>
      </c>
      <c r="N44" s="17">
        <v>28512</v>
      </c>
      <c r="O44" s="6">
        <v>101</v>
      </c>
      <c r="P44" s="5">
        <f t="shared" si="2"/>
        <v>18</v>
      </c>
      <c r="Q44" s="9">
        <v>6</v>
      </c>
      <c r="R44" s="9">
        <v>12</v>
      </c>
      <c r="S44" s="11">
        <f>SUM(T44:U44)</f>
        <v>1818</v>
      </c>
      <c r="T44" s="14">
        <f>SUMPRODUCT(O44*Q44)</f>
        <v>606</v>
      </c>
      <c r="U44" s="17">
        <f>SUMPRODUCT(O44*R44)</f>
        <v>1212</v>
      </c>
    </row>
    <row r="45" spans="1:21" ht="15" customHeight="1">
      <c r="A45" s="6">
        <v>32</v>
      </c>
      <c r="B45" s="5">
        <f t="shared" si="0"/>
        <v>927</v>
      </c>
      <c r="C45" s="9">
        <v>467</v>
      </c>
      <c r="D45" s="9">
        <v>460</v>
      </c>
      <c r="E45" s="11">
        <v>29472</v>
      </c>
      <c r="F45" s="14">
        <v>14528</v>
      </c>
      <c r="G45" s="17">
        <v>14944</v>
      </c>
      <c r="H45" s="6">
        <v>67</v>
      </c>
      <c r="I45" s="5">
        <f t="shared" si="1"/>
        <v>852</v>
      </c>
      <c r="J45" s="9">
        <v>424</v>
      </c>
      <c r="K45" s="9">
        <v>428</v>
      </c>
      <c r="L45" s="11">
        <v>55208</v>
      </c>
      <c r="M45" s="14">
        <v>26867</v>
      </c>
      <c r="N45" s="17">
        <v>28341</v>
      </c>
      <c r="O45" s="6">
        <v>102</v>
      </c>
      <c r="P45" s="5">
        <f t="shared" si="2"/>
        <v>9</v>
      </c>
      <c r="Q45" s="9">
        <v>1</v>
      </c>
      <c r="R45" s="9">
        <v>8</v>
      </c>
      <c r="S45" s="11">
        <f>SUM(T45:U45)</f>
        <v>918</v>
      </c>
      <c r="T45" s="14">
        <f>SUMPRODUCT(O45*Q45)</f>
        <v>102</v>
      </c>
      <c r="U45" s="17">
        <f>SUMPRODUCT(O45*R45)</f>
        <v>816</v>
      </c>
    </row>
    <row r="46" spans="1:21" ht="15" customHeight="1">
      <c r="A46" s="6">
        <v>33</v>
      </c>
      <c r="B46" s="5">
        <f t="shared" si="0"/>
        <v>992</v>
      </c>
      <c r="C46" s="9">
        <v>473</v>
      </c>
      <c r="D46" s="9">
        <v>519</v>
      </c>
      <c r="E46" s="11">
        <v>32538</v>
      </c>
      <c r="F46" s="14">
        <v>15807</v>
      </c>
      <c r="G46" s="17">
        <v>16731</v>
      </c>
      <c r="H46" s="6">
        <v>68</v>
      </c>
      <c r="I46" s="5">
        <f t="shared" si="1"/>
        <v>727</v>
      </c>
      <c r="J46" s="9">
        <v>361</v>
      </c>
      <c r="K46" s="9">
        <v>366</v>
      </c>
      <c r="L46" s="11">
        <v>51000</v>
      </c>
      <c r="M46" s="14">
        <v>25296</v>
      </c>
      <c r="N46" s="17">
        <v>25704</v>
      </c>
      <c r="O46" s="4" t="s">
        <v>17</v>
      </c>
      <c r="P46" s="5">
        <f t="shared" si="2"/>
        <v>10</v>
      </c>
      <c r="Q46" s="9">
        <v>6</v>
      </c>
      <c r="R46" s="9">
        <v>4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0"/>
        <v>952</v>
      </c>
      <c r="C47" s="9">
        <v>452</v>
      </c>
      <c r="D47" s="9">
        <v>500</v>
      </c>
      <c r="E47" s="11">
        <v>32130</v>
      </c>
      <c r="F47" s="14">
        <v>15232</v>
      </c>
      <c r="G47" s="17">
        <v>16898</v>
      </c>
      <c r="H47" s="6">
        <v>69</v>
      </c>
      <c r="I47" s="5">
        <f t="shared" si="1"/>
        <v>781</v>
      </c>
      <c r="J47" s="9">
        <v>390</v>
      </c>
      <c r="K47" s="9">
        <v>391</v>
      </c>
      <c r="L47" s="11">
        <v>53130</v>
      </c>
      <c r="M47" s="14">
        <v>26841</v>
      </c>
      <c r="N47" s="17">
        <v>26289</v>
      </c>
      <c r="O47" s="4" t="s">
        <v>10</v>
      </c>
      <c r="P47" s="5">
        <f t="shared" si="2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28</v>
      </c>
      <c r="B49" s="7">
        <f>E5/(B5-P47)</f>
        <v>46.308529901442512</v>
      </c>
      <c r="C49" s="7">
        <f>AVERAGE((F5/(C5-Q47)))</f>
        <v>44.934846468653497</v>
      </c>
      <c r="D49" s="7">
        <f>AVERAGE(G5/(D5-R47))</f>
        <v>47.597154835366716</v>
      </c>
      <c r="E49" s="7"/>
      <c r="F49" s="7"/>
      <c r="G49" s="7"/>
    </row>
    <row r="50" spans="1:7">
      <c r="B50" s="8" t="s">
        <v>9</v>
      </c>
      <c r="C50" s="8" t="s">
        <v>29</v>
      </c>
      <c r="D50" s="8" t="s">
        <v>32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view="pageBreakPreview" topLeftCell="A18" zoomScale="80" zoomScaleNormal="90" zoomScaleSheetLayoutView="80" workbookViewId="0">
      <selection activeCell="J32" sqref="J32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45992</v>
      </c>
      <c r="P3" s="19"/>
      <c r="Q3" s="19"/>
      <c r="R3" s="20" t="s">
        <v>21</v>
      </c>
    </row>
    <row r="4" spans="1:25" ht="15" customHeight="1">
      <c r="A4" s="3" t="s">
        <v>14</v>
      </c>
      <c r="B4" s="3" t="s">
        <v>22</v>
      </c>
      <c r="C4" s="3" t="s">
        <v>16</v>
      </c>
      <c r="D4" s="3" t="s">
        <v>30</v>
      </c>
      <c r="E4" s="10" t="s">
        <v>9</v>
      </c>
      <c r="F4" s="12" t="s">
        <v>29</v>
      </c>
      <c r="G4" s="15" t="s">
        <v>32</v>
      </c>
      <c r="H4" s="3" t="s">
        <v>7</v>
      </c>
      <c r="I4" s="3" t="s">
        <v>22</v>
      </c>
      <c r="J4" s="3" t="s">
        <v>16</v>
      </c>
      <c r="K4" s="3" t="s">
        <v>30</v>
      </c>
      <c r="L4" s="10" t="s">
        <v>9</v>
      </c>
      <c r="M4" s="12" t="s">
        <v>29</v>
      </c>
      <c r="N4" s="15" t="s">
        <v>32</v>
      </c>
      <c r="O4" s="3" t="s">
        <v>7</v>
      </c>
      <c r="P4" s="3" t="s">
        <v>20</v>
      </c>
      <c r="Q4" s="3" t="s">
        <v>16</v>
      </c>
      <c r="R4" s="3" t="s">
        <v>30</v>
      </c>
      <c r="S4" s="10" t="s">
        <v>9</v>
      </c>
      <c r="T4" s="12" t="s">
        <v>29</v>
      </c>
      <c r="U4" s="15" t="s">
        <v>32</v>
      </c>
    </row>
    <row r="5" spans="1:25" ht="15" customHeight="1">
      <c r="A5" s="4" t="s">
        <v>20</v>
      </c>
      <c r="B5" s="5">
        <f>SUM(B6+B12+B18+B24+B30+B36+B42+I6+I12+I18+I24+I30+I36+I42+P6+P12+P18+P24+P30+P36+P42)</f>
        <v>82249</v>
      </c>
      <c r="C5" s="5">
        <f>SUM(C6+C12+C18+C24+C30+C36+C42+J6+J12+J18+J24+J30+J36+J42+Q6+Q12+Q18+Q24+Q30+Q36+Q42)</f>
        <v>39797</v>
      </c>
      <c r="D5" s="5">
        <f>SUM(D6+D12+D18+D24+D30+D36+D42+K6+K12+K18+K24+K30+K36+K42+R6+R12+R18+R24+R30+R36+R42)</f>
        <v>42452</v>
      </c>
      <c r="E5" s="11">
        <v>3810590</v>
      </c>
      <c r="F5" s="13">
        <v>1789710</v>
      </c>
      <c r="G5" s="16">
        <v>2020880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39</v>
      </c>
      <c r="X5" s="4" t="s">
        <v>40</v>
      </c>
      <c r="Y5" s="22" t="s">
        <v>2</v>
      </c>
    </row>
    <row r="6" spans="1:25" ht="15" customHeight="1">
      <c r="A6" s="5" t="s">
        <v>23</v>
      </c>
      <c r="B6" s="5">
        <f t="shared" ref="B6:B47" si="0">SUM(C6:D6)</f>
        <v>2632</v>
      </c>
      <c r="C6" s="5">
        <f>SUM(C7:C11)</f>
        <v>1327</v>
      </c>
      <c r="D6" s="5">
        <f>SUM(D7:D11)</f>
        <v>1305</v>
      </c>
      <c r="E6" s="11">
        <v>5494</v>
      </c>
      <c r="F6" s="13">
        <v>2740</v>
      </c>
      <c r="G6" s="16">
        <v>2754</v>
      </c>
      <c r="H6" s="5" t="s">
        <v>18</v>
      </c>
      <c r="I6" s="5">
        <f t="shared" ref="I6:I47" si="1">SUM(J6:K6)</f>
        <v>4902</v>
      </c>
      <c r="J6" s="5">
        <f>SUM(J7:J11)</f>
        <v>2349</v>
      </c>
      <c r="K6" s="5">
        <f>SUM(K7:K11)</f>
        <v>2553</v>
      </c>
      <c r="L6" s="11">
        <v>181139</v>
      </c>
      <c r="M6" s="13">
        <v>86525</v>
      </c>
      <c r="N6" s="16">
        <v>94614</v>
      </c>
      <c r="O6" s="5" t="s">
        <v>35</v>
      </c>
      <c r="P6" s="5">
        <f t="shared" ref="P6:P47" si="2">SUM(Q6:R6)</f>
        <v>3756</v>
      </c>
      <c r="Q6" s="5">
        <f>SUM(Q7:Q11)</f>
        <v>1810</v>
      </c>
      <c r="R6" s="5">
        <f>SUM(R7:R11)</f>
        <v>1946</v>
      </c>
      <c r="S6" s="11">
        <f>SUM(S7:S11)</f>
        <v>270486</v>
      </c>
      <c r="T6" s="13">
        <f>SUM(T7:T11)</f>
        <v>130300</v>
      </c>
      <c r="U6" s="16">
        <f>SUM(U7:U11)</f>
        <v>140186</v>
      </c>
      <c r="W6" s="21" t="s">
        <v>11</v>
      </c>
      <c r="X6" s="4">
        <f>SUM(B6+B12+B18)</f>
        <v>9403</v>
      </c>
      <c r="Y6" s="23">
        <f>AVERAGE(X6/(B5-P47))</f>
        <v>0.11432357840216903</v>
      </c>
    </row>
    <row r="7" spans="1:25" ht="15" customHeight="1">
      <c r="A7" s="6">
        <v>0</v>
      </c>
      <c r="B7" s="5">
        <f t="shared" si="0"/>
        <v>474</v>
      </c>
      <c r="C7" s="9">
        <v>248</v>
      </c>
      <c r="D7" s="9">
        <v>226</v>
      </c>
      <c r="E7" s="11">
        <v>0</v>
      </c>
      <c r="F7" s="14">
        <v>0</v>
      </c>
      <c r="G7" s="17">
        <v>0</v>
      </c>
      <c r="H7" s="6">
        <v>35</v>
      </c>
      <c r="I7" s="5">
        <f t="shared" si="1"/>
        <v>891</v>
      </c>
      <c r="J7" s="9">
        <v>403</v>
      </c>
      <c r="K7" s="9">
        <v>488</v>
      </c>
      <c r="L7" s="11">
        <v>32130</v>
      </c>
      <c r="M7" s="14">
        <v>14665</v>
      </c>
      <c r="N7" s="17">
        <v>17465</v>
      </c>
      <c r="O7" s="6">
        <v>70</v>
      </c>
      <c r="P7" s="5">
        <f t="shared" si="2"/>
        <v>742</v>
      </c>
      <c r="Q7" s="9">
        <v>371</v>
      </c>
      <c r="R7" s="9">
        <v>371</v>
      </c>
      <c r="S7" s="11">
        <f>SUM(T7:U7)</f>
        <v>51940</v>
      </c>
      <c r="T7" s="14">
        <f>SUMPRODUCT(O7*Q7)</f>
        <v>25970</v>
      </c>
      <c r="U7" s="17">
        <f>SUMPRODUCT(O7*R7)</f>
        <v>25970</v>
      </c>
      <c r="W7" s="21" t="s">
        <v>6</v>
      </c>
      <c r="X7" s="4">
        <f>SUM(B24+B30+B36+B42+I6+I12+I18+I24+I30+I36)</f>
        <v>52895</v>
      </c>
      <c r="Y7" s="23">
        <f>AVERAGE(X7/(B5-P47))</f>
        <v>0.64310812289511121</v>
      </c>
    </row>
    <row r="8" spans="1:25" ht="15" customHeight="1">
      <c r="A8" s="6">
        <v>1</v>
      </c>
      <c r="B8" s="5">
        <f t="shared" si="0"/>
        <v>511</v>
      </c>
      <c r="C8" s="9">
        <v>254</v>
      </c>
      <c r="D8" s="9">
        <v>257</v>
      </c>
      <c r="E8" s="11">
        <v>500</v>
      </c>
      <c r="F8" s="14">
        <v>239</v>
      </c>
      <c r="G8" s="17">
        <v>261</v>
      </c>
      <c r="H8" s="6">
        <v>36</v>
      </c>
      <c r="I8" s="5">
        <f t="shared" si="1"/>
        <v>962</v>
      </c>
      <c r="J8" s="9">
        <v>489</v>
      </c>
      <c r="K8" s="9">
        <v>473</v>
      </c>
      <c r="L8" s="11">
        <v>33948</v>
      </c>
      <c r="M8" s="14">
        <v>17136</v>
      </c>
      <c r="N8" s="17">
        <v>16812</v>
      </c>
      <c r="O8" s="6">
        <v>71</v>
      </c>
      <c r="P8" s="5">
        <f t="shared" si="2"/>
        <v>763</v>
      </c>
      <c r="Q8" s="9">
        <v>356</v>
      </c>
      <c r="R8" s="9">
        <v>407</v>
      </c>
      <c r="S8" s="11">
        <f>SUM(T8:U8)</f>
        <v>54173</v>
      </c>
      <c r="T8" s="14">
        <f>SUMPRODUCT(O8*Q8)</f>
        <v>25276</v>
      </c>
      <c r="U8" s="17">
        <f>SUMPRODUCT(O8*R8)</f>
        <v>28897</v>
      </c>
      <c r="W8" s="21" t="s">
        <v>4</v>
      </c>
      <c r="X8" s="4">
        <f>SUM(I42+P6+P12+P18+P24+P30+P36+P42)</f>
        <v>19951</v>
      </c>
      <c r="Y8" s="23">
        <f>AVERAGE(X8/(B5-P47))</f>
        <v>0.24256829870271979</v>
      </c>
    </row>
    <row r="9" spans="1:25" ht="15" customHeight="1">
      <c r="A9" s="6">
        <v>2</v>
      </c>
      <c r="B9" s="5">
        <f t="shared" si="0"/>
        <v>520</v>
      </c>
      <c r="C9" s="9">
        <v>263</v>
      </c>
      <c r="D9" s="9">
        <v>257</v>
      </c>
      <c r="E9" s="11">
        <v>1072</v>
      </c>
      <c r="F9" s="14">
        <v>532</v>
      </c>
      <c r="G9" s="17">
        <v>540</v>
      </c>
      <c r="H9" s="6">
        <v>37</v>
      </c>
      <c r="I9" s="5">
        <f t="shared" si="1"/>
        <v>989</v>
      </c>
      <c r="J9" s="9">
        <v>485</v>
      </c>
      <c r="K9" s="9">
        <v>504</v>
      </c>
      <c r="L9" s="11">
        <v>36075</v>
      </c>
      <c r="M9" s="14">
        <v>17501</v>
      </c>
      <c r="N9" s="17">
        <v>18574</v>
      </c>
      <c r="O9" s="6">
        <v>72</v>
      </c>
      <c r="P9" s="5">
        <f t="shared" si="2"/>
        <v>711</v>
      </c>
      <c r="Q9" s="9">
        <v>361</v>
      </c>
      <c r="R9" s="9">
        <v>350</v>
      </c>
      <c r="S9" s="11">
        <f>SUM(T9:U9)</f>
        <v>51192</v>
      </c>
      <c r="T9" s="14">
        <f>SUMPRODUCT(O9*Q9)</f>
        <v>25992</v>
      </c>
      <c r="U9" s="17">
        <f>SUMPRODUCT(O9*R9)</f>
        <v>25200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0"/>
        <v>554</v>
      </c>
      <c r="C10" s="9">
        <v>281</v>
      </c>
      <c r="D10" s="9">
        <v>273</v>
      </c>
      <c r="E10" s="11">
        <v>1638</v>
      </c>
      <c r="F10" s="14">
        <v>837</v>
      </c>
      <c r="G10" s="17">
        <v>801</v>
      </c>
      <c r="H10" s="6">
        <v>38</v>
      </c>
      <c r="I10" s="5">
        <f t="shared" si="1"/>
        <v>1025</v>
      </c>
      <c r="J10" s="9">
        <v>482</v>
      </c>
      <c r="K10" s="9">
        <v>543</v>
      </c>
      <c r="L10" s="11">
        <v>39596</v>
      </c>
      <c r="M10" s="14">
        <v>18620</v>
      </c>
      <c r="N10" s="17">
        <v>20976</v>
      </c>
      <c r="O10" s="6">
        <v>73</v>
      </c>
      <c r="P10" s="5">
        <f t="shared" si="2"/>
        <v>779</v>
      </c>
      <c r="Q10" s="9">
        <v>366</v>
      </c>
      <c r="R10" s="9">
        <v>413</v>
      </c>
      <c r="S10" s="11">
        <f>SUM(T10:U10)</f>
        <v>56867</v>
      </c>
      <c r="T10" s="14">
        <f>SUMPRODUCT(O10*Q10)</f>
        <v>26718</v>
      </c>
      <c r="U10" s="17">
        <f>SUMPRODUCT(O10*R10)</f>
        <v>30149</v>
      </c>
    </row>
    <row r="11" spans="1:25" ht="15" customHeight="1">
      <c r="A11" s="6">
        <v>4</v>
      </c>
      <c r="B11" s="5">
        <f t="shared" si="0"/>
        <v>573</v>
      </c>
      <c r="C11" s="9">
        <v>281</v>
      </c>
      <c r="D11" s="9">
        <v>292</v>
      </c>
      <c r="E11" s="11">
        <v>2284</v>
      </c>
      <c r="F11" s="14">
        <v>1132</v>
      </c>
      <c r="G11" s="17">
        <v>1152</v>
      </c>
      <c r="H11" s="6">
        <v>39</v>
      </c>
      <c r="I11" s="5">
        <f t="shared" si="1"/>
        <v>1035</v>
      </c>
      <c r="J11" s="9">
        <v>490</v>
      </c>
      <c r="K11" s="9">
        <v>545</v>
      </c>
      <c r="L11" s="11">
        <v>39390</v>
      </c>
      <c r="M11" s="14">
        <v>18603</v>
      </c>
      <c r="N11" s="17">
        <v>20787</v>
      </c>
      <c r="O11" s="6">
        <v>74</v>
      </c>
      <c r="P11" s="5">
        <f t="shared" si="2"/>
        <v>761</v>
      </c>
      <c r="Q11" s="9">
        <v>356</v>
      </c>
      <c r="R11" s="9">
        <v>405</v>
      </c>
      <c r="S11" s="11">
        <f>SUM(T11:U11)</f>
        <v>56314</v>
      </c>
      <c r="T11" s="14">
        <f>SUMPRODUCT(O11*Q11)</f>
        <v>26344</v>
      </c>
      <c r="U11" s="17">
        <f>SUMPRODUCT(O11*R11)</f>
        <v>29970</v>
      </c>
    </row>
    <row r="12" spans="1:25" ht="15" customHeight="1">
      <c r="A12" s="5" t="s">
        <v>8</v>
      </c>
      <c r="B12" s="5">
        <f t="shared" si="0"/>
        <v>3343</v>
      </c>
      <c r="C12" s="5">
        <f>SUM(C13:C17)</f>
        <v>1765</v>
      </c>
      <c r="D12" s="5">
        <f>SUM(D13:D17)</f>
        <v>1578</v>
      </c>
      <c r="E12" s="11">
        <v>23876</v>
      </c>
      <c r="F12" s="13">
        <v>12611</v>
      </c>
      <c r="G12" s="16">
        <v>11265</v>
      </c>
      <c r="H12" s="5" t="s">
        <v>5</v>
      </c>
      <c r="I12" s="5">
        <f t="shared" si="1"/>
        <v>5653</v>
      </c>
      <c r="J12" s="5">
        <f>SUM(J13:J17)</f>
        <v>2774</v>
      </c>
      <c r="K12" s="5">
        <f>SUM(K13:K17)</f>
        <v>2879</v>
      </c>
      <c r="L12" s="11">
        <v>239161</v>
      </c>
      <c r="M12" s="13">
        <v>117991</v>
      </c>
      <c r="N12" s="16">
        <v>121170</v>
      </c>
      <c r="O12" s="5" t="s">
        <v>31</v>
      </c>
      <c r="P12" s="5">
        <f t="shared" si="2"/>
        <v>4434</v>
      </c>
      <c r="Q12" s="5">
        <f>SUM(Q13:Q17)</f>
        <v>2008</v>
      </c>
      <c r="R12" s="5">
        <f>SUM(R13:R17)</f>
        <v>2426</v>
      </c>
      <c r="S12" s="11">
        <f>SUM(S13:S17)</f>
        <v>340981</v>
      </c>
      <c r="T12" s="13">
        <f>SUM(T13:T17)</f>
        <v>154347</v>
      </c>
      <c r="U12" s="16">
        <f>SUM(U13:U17)</f>
        <v>186634</v>
      </c>
    </row>
    <row r="13" spans="1:25" ht="15" customHeight="1">
      <c r="A13" s="6">
        <v>5</v>
      </c>
      <c r="B13" s="5">
        <f t="shared" si="0"/>
        <v>616</v>
      </c>
      <c r="C13" s="9">
        <v>335</v>
      </c>
      <c r="D13" s="9">
        <v>281</v>
      </c>
      <c r="E13" s="11">
        <v>3210</v>
      </c>
      <c r="F13" s="14">
        <v>1685</v>
      </c>
      <c r="G13" s="17">
        <v>1525</v>
      </c>
      <c r="H13" s="6">
        <v>40</v>
      </c>
      <c r="I13" s="5">
        <f t="shared" si="1"/>
        <v>1048</v>
      </c>
      <c r="J13" s="9">
        <v>509</v>
      </c>
      <c r="K13" s="9">
        <v>539</v>
      </c>
      <c r="L13" s="11">
        <v>42720</v>
      </c>
      <c r="M13" s="14">
        <v>20920</v>
      </c>
      <c r="N13" s="17">
        <v>21800</v>
      </c>
      <c r="O13" s="6">
        <v>75</v>
      </c>
      <c r="P13" s="5">
        <f t="shared" si="2"/>
        <v>864</v>
      </c>
      <c r="Q13" s="9">
        <v>407</v>
      </c>
      <c r="R13" s="9">
        <v>457</v>
      </c>
      <c r="S13" s="11">
        <f>SUM(T13:U13)</f>
        <v>64800</v>
      </c>
      <c r="T13" s="14">
        <f>SUMPRODUCT(O13*Q13)</f>
        <v>30525</v>
      </c>
      <c r="U13" s="17">
        <f>SUMPRODUCT(O13*R13)</f>
        <v>34275</v>
      </c>
    </row>
    <row r="14" spans="1:25" ht="15" customHeight="1">
      <c r="A14" s="6">
        <v>6</v>
      </c>
      <c r="B14" s="5">
        <f t="shared" si="0"/>
        <v>647</v>
      </c>
      <c r="C14" s="9">
        <v>326</v>
      </c>
      <c r="D14" s="9">
        <v>321</v>
      </c>
      <c r="E14" s="11">
        <v>3960</v>
      </c>
      <c r="F14" s="14">
        <v>1986</v>
      </c>
      <c r="G14" s="17">
        <v>1974</v>
      </c>
      <c r="H14" s="6">
        <v>41</v>
      </c>
      <c r="I14" s="5">
        <f t="shared" si="1"/>
        <v>1149</v>
      </c>
      <c r="J14" s="9">
        <v>577</v>
      </c>
      <c r="K14" s="9">
        <v>572</v>
      </c>
      <c r="L14" s="11">
        <v>46207</v>
      </c>
      <c r="M14" s="14">
        <v>23616</v>
      </c>
      <c r="N14" s="17">
        <v>22591</v>
      </c>
      <c r="O14" s="6">
        <v>76</v>
      </c>
      <c r="P14" s="5">
        <f t="shared" si="2"/>
        <v>1002</v>
      </c>
      <c r="Q14" s="9">
        <v>456</v>
      </c>
      <c r="R14" s="9">
        <v>546</v>
      </c>
      <c r="S14" s="11">
        <f>SUM(T14:U14)</f>
        <v>76152</v>
      </c>
      <c r="T14" s="14">
        <f>SUMPRODUCT(O14*Q14)</f>
        <v>34656</v>
      </c>
      <c r="U14" s="17">
        <f>SUMPRODUCT(O14*R14)</f>
        <v>41496</v>
      </c>
    </row>
    <row r="15" spans="1:25" ht="15" customHeight="1">
      <c r="A15" s="6">
        <v>7</v>
      </c>
      <c r="B15" s="5">
        <f t="shared" si="0"/>
        <v>662</v>
      </c>
      <c r="C15" s="9">
        <v>339</v>
      </c>
      <c r="D15" s="9">
        <v>323</v>
      </c>
      <c r="E15" s="11">
        <v>4613</v>
      </c>
      <c r="F15" s="14">
        <v>2401</v>
      </c>
      <c r="G15" s="17">
        <v>2212</v>
      </c>
      <c r="H15" s="6">
        <v>42</v>
      </c>
      <c r="I15" s="5">
        <f t="shared" si="1"/>
        <v>1114</v>
      </c>
      <c r="J15" s="9">
        <v>536</v>
      </c>
      <c r="K15" s="9">
        <v>578</v>
      </c>
      <c r="L15" s="11">
        <v>48426</v>
      </c>
      <c r="M15" s="14">
        <v>23268</v>
      </c>
      <c r="N15" s="17">
        <v>25158</v>
      </c>
      <c r="O15" s="6">
        <v>77</v>
      </c>
      <c r="P15" s="5">
        <f t="shared" si="2"/>
        <v>954</v>
      </c>
      <c r="Q15" s="9">
        <v>430</v>
      </c>
      <c r="R15" s="9">
        <v>524</v>
      </c>
      <c r="S15" s="11">
        <f>SUM(T15:U15)</f>
        <v>73458</v>
      </c>
      <c r="T15" s="14">
        <f>SUMPRODUCT(O15*Q15)</f>
        <v>33110</v>
      </c>
      <c r="U15" s="17">
        <f>SUMPRODUCT(O15*R15)</f>
        <v>40348</v>
      </c>
    </row>
    <row r="16" spans="1:25" ht="15" customHeight="1">
      <c r="A16" s="6">
        <v>8</v>
      </c>
      <c r="B16" s="5">
        <f t="shared" si="0"/>
        <v>720</v>
      </c>
      <c r="C16" s="9">
        <v>397</v>
      </c>
      <c r="D16" s="9">
        <v>323</v>
      </c>
      <c r="E16" s="11">
        <v>5856</v>
      </c>
      <c r="F16" s="14">
        <v>3272</v>
      </c>
      <c r="G16" s="17">
        <v>2584</v>
      </c>
      <c r="H16" s="6">
        <v>43</v>
      </c>
      <c r="I16" s="5">
        <f t="shared" si="1"/>
        <v>1165</v>
      </c>
      <c r="J16" s="9">
        <v>570</v>
      </c>
      <c r="K16" s="9">
        <v>595</v>
      </c>
      <c r="L16" s="11">
        <v>51428</v>
      </c>
      <c r="M16" s="14">
        <v>25327</v>
      </c>
      <c r="N16" s="17">
        <v>26101</v>
      </c>
      <c r="O16" s="6">
        <v>78</v>
      </c>
      <c r="P16" s="5">
        <f t="shared" si="2"/>
        <v>935</v>
      </c>
      <c r="Q16" s="9">
        <v>429</v>
      </c>
      <c r="R16" s="9">
        <v>506</v>
      </c>
      <c r="S16" s="11">
        <f>SUM(T16:U16)</f>
        <v>72930</v>
      </c>
      <c r="T16" s="14">
        <f>SUMPRODUCT(O16*Q16)</f>
        <v>33462</v>
      </c>
      <c r="U16" s="17">
        <f>SUMPRODUCT(O16*R16)</f>
        <v>39468</v>
      </c>
    </row>
    <row r="17" spans="1:21" ht="15" customHeight="1">
      <c r="A17" s="6">
        <v>9</v>
      </c>
      <c r="B17" s="5">
        <f t="shared" si="0"/>
        <v>698</v>
      </c>
      <c r="C17" s="9">
        <v>368</v>
      </c>
      <c r="D17" s="9">
        <v>330</v>
      </c>
      <c r="E17" s="11">
        <v>6237</v>
      </c>
      <c r="F17" s="14">
        <v>3267</v>
      </c>
      <c r="G17" s="17">
        <v>2970</v>
      </c>
      <c r="H17" s="6">
        <v>44</v>
      </c>
      <c r="I17" s="5">
        <f t="shared" si="1"/>
        <v>1177</v>
      </c>
      <c r="J17" s="9">
        <v>582</v>
      </c>
      <c r="K17" s="9">
        <v>595</v>
      </c>
      <c r="L17" s="11">
        <v>50380</v>
      </c>
      <c r="M17" s="14">
        <v>24860</v>
      </c>
      <c r="N17" s="17">
        <v>25520</v>
      </c>
      <c r="O17" s="6">
        <v>79</v>
      </c>
      <c r="P17" s="5">
        <f t="shared" si="2"/>
        <v>679</v>
      </c>
      <c r="Q17" s="9">
        <v>286</v>
      </c>
      <c r="R17" s="9">
        <v>393</v>
      </c>
      <c r="S17" s="11">
        <f>SUM(T17:U17)</f>
        <v>53641</v>
      </c>
      <c r="T17" s="14">
        <f>SUMPRODUCT(O17*Q17)</f>
        <v>22594</v>
      </c>
      <c r="U17" s="17">
        <f>SUMPRODUCT(O17*R17)</f>
        <v>31047</v>
      </c>
    </row>
    <row r="18" spans="1:21" ht="15" customHeight="1">
      <c r="A18" s="5" t="s">
        <v>0</v>
      </c>
      <c r="B18" s="5">
        <f t="shared" si="0"/>
        <v>3428</v>
      </c>
      <c r="C18" s="5">
        <f>SUM(C19:C23)</f>
        <v>1732</v>
      </c>
      <c r="D18" s="5">
        <f>SUM(D19:D23)</f>
        <v>1696</v>
      </c>
      <c r="E18" s="11">
        <v>40695</v>
      </c>
      <c r="F18" s="13">
        <v>20564</v>
      </c>
      <c r="G18" s="16">
        <v>20131</v>
      </c>
      <c r="H18" s="5" t="s">
        <v>33</v>
      </c>
      <c r="I18" s="5">
        <f t="shared" si="1"/>
        <v>6248</v>
      </c>
      <c r="J18" s="5">
        <f>SUM(J19:J23)</f>
        <v>3222</v>
      </c>
      <c r="K18" s="5">
        <f>SUM(K19:K23)</f>
        <v>3026</v>
      </c>
      <c r="L18" s="11">
        <v>294394</v>
      </c>
      <c r="M18" s="13">
        <v>151580</v>
      </c>
      <c r="N18" s="16">
        <v>142814</v>
      </c>
      <c r="O18" s="5" t="s">
        <v>19</v>
      </c>
      <c r="P18" s="5">
        <f t="shared" si="2"/>
        <v>3411</v>
      </c>
      <c r="Q18" s="5">
        <f>SUM(Q19:Q23)</f>
        <v>1339</v>
      </c>
      <c r="R18" s="5">
        <f>SUM(R19:R23)</f>
        <v>2072</v>
      </c>
      <c r="S18" s="11">
        <f>SUM(S19:S23)</f>
        <v>279732</v>
      </c>
      <c r="T18" s="13">
        <f>SUM(T19:T23)</f>
        <v>109732</v>
      </c>
      <c r="U18" s="16">
        <f>SUM(U19:U23)</f>
        <v>170000</v>
      </c>
    </row>
    <row r="19" spans="1:21" ht="15" customHeight="1">
      <c r="A19" s="6">
        <v>10</v>
      </c>
      <c r="B19" s="5">
        <f t="shared" si="0"/>
        <v>716</v>
      </c>
      <c r="C19" s="9">
        <v>368</v>
      </c>
      <c r="D19" s="9">
        <v>348</v>
      </c>
      <c r="E19" s="11">
        <v>7020</v>
      </c>
      <c r="F19" s="14">
        <v>3550</v>
      </c>
      <c r="G19" s="17">
        <v>3470</v>
      </c>
      <c r="H19" s="6">
        <v>45</v>
      </c>
      <c r="I19" s="5">
        <f t="shared" si="1"/>
        <v>1181</v>
      </c>
      <c r="J19" s="9">
        <v>600</v>
      </c>
      <c r="K19" s="9">
        <v>581</v>
      </c>
      <c r="L19" s="11">
        <v>53730</v>
      </c>
      <c r="M19" s="14">
        <v>27315</v>
      </c>
      <c r="N19" s="17">
        <v>26415</v>
      </c>
      <c r="O19" s="6">
        <v>80</v>
      </c>
      <c r="P19" s="5">
        <f t="shared" si="2"/>
        <v>646</v>
      </c>
      <c r="Q19" s="9">
        <v>270</v>
      </c>
      <c r="R19" s="9">
        <v>376</v>
      </c>
      <c r="S19" s="11">
        <f>SUM(T19:U19)</f>
        <v>51680</v>
      </c>
      <c r="T19" s="14">
        <f>SUMPRODUCT(O19*Q19)</f>
        <v>21600</v>
      </c>
      <c r="U19" s="17">
        <f>SUMPRODUCT(O19*R19)</f>
        <v>30080</v>
      </c>
    </row>
    <row r="20" spans="1:21" ht="15" customHeight="1">
      <c r="A20" s="6">
        <v>11</v>
      </c>
      <c r="B20" s="5">
        <f t="shared" si="0"/>
        <v>682</v>
      </c>
      <c r="C20" s="9">
        <v>339</v>
      </c>
      <c r="D20" s="9">
        <v>343</v>
      </c>
      <c r="E20" s="11">
        <v>7711</v>
      </c>
      <c r="F20" s="14">
        <v>3905</v>
      </c>
      <c r="G20" s="17">
        <v>3806</v>
      </c>
      <c r="H20" s="6">
        <v>46</v>
      </c>
      <c r="I20" s="5">
        <f t="shared" si="1"/>
        <v>1228</v>
      </c>
      <c r="J20" s="9">
        <v>632</v>
      </c>
      <c r="K20" s="9">
        <v>596</v>
      </c>
      <c r="L20" s="11">
        <v>56212</v>
      </c>
      <c r="M20" s="14">
        <v>28842</v>
      </c>
      <c r="N20" s="17">
        <v>27370</v>
      </c>
      <c r="O20" s="6">
        <v>81</v>
      </c>
      <c r="P20" s="5">
        <f t="shared" si="2"/>
        <v>696</v>
      </c>
      <c r="Q20" s="9">
        <v>284</v>
      </c>
      <c r="R20" s="9">
        <v>412</v>
      </c>
      <c r="S20" s="11">
        <f>SUM(T20:U20)</f>
        <v>56376</v>
      </c>
      <c r="T20" s="14">
        <f>SUMPRODUCT(O20*Q20)</f>
        <v>23004</v>
      </c>
      <c r="U20" s="17">
        <f>SUMPRODUCT(O20*R20)</f>
        <v>33372</v>
      </c>
    </row>
    <row r="21" spans="1:21" ht="15" customHeight="1">
      <c r="A21" s="6">
        <v>12</v>
      </c>
      <c r="B21" s="5">
        <f t="shared" si="0"/>
        <v>704</v>
      </c>
      <c r="C21" s="9">
        <v>354</v>
      </c>
      <c r="D21" s="9">
        <v>350</v>
      </c>
      <c r="E21" s="11">
        <v>8136</v>
      </c>
      <c r="F21" s="14">
        <v>4032</v>
      </c>
      <c r="G21" s="17">
        <v>4104</v>
      </c>
      <c r="H21" s="6">
        <v>47</v>
      </c>
      <c r="I21" s="5">
        <f t="shared" si="1"/>
        <v>1256</v>
      </c>
      <c r="J21" s="9">
        <v>645</v>
      </c>
      <c r="K21" s="9">
        <v>611</v>
      </c>
      <c r="L21" s="11">
        <v>59314</v>
      </c>
      <c r="M21" s="14">
        <v>30503</v>
      </c>
      <c r="N21" s="17">
        <v>28811</v>
      </c>
      <c r="O21" s="6">
        <v>82</v>
      </c>
      <c r="P21" s="5">
        <f t="shared" si="2"/>
        <v>716</v>
      </c>
      <c r="Q21" s="9">
        <v>281</v>
      </c>
      <c r="R21" s="9">
        <v>435</v>
      </c>
      <c r="S21" s="11">
        <f>SUM(T21:U21)</f>
        <v>58712</v>
      </c>
      <c r="T21" s="14">
        <f>SUMPRODUCT(O21*Q21)</f>
        <v>23042</v>
      </c>
      <c r="U21" s="17">
        <f>SUMPRODUCT(O21*R21)</f>
        <v>35670</v>
      </c>
    </row>
    <row r="22" spans="1:21" ht="15" customHeight="1">
      <c r="A22" s="6">
        <v>13</v>
      </c>
      <c r="B22" s="5">
        <f t="shared" si="0"/>
        <v>665</v>
      </c>
      <c r="C22" s="9">
        <v>348</v>
      </c>
      <c r="D22" s="9">
        <v>317</v>
      </c>
      <c r="E22" s="11">
        <v>8840</v>
      </c>
      <c r="F22" s="14">
        <v>4667</v>
      </c>
      <c r="G22" s="17">
        <v>4173</v>
      </c>
      <c r="H22" s="6">
        <v>48</v>
      </c>
      <c r="I22" s="5">
        <f t="shared" si="1"/>
        <v>1287</v>
      </c>
      <c r="J22" s="9">
        <v>696</v>
      </c>
      <c r="K22" s="9">
        <v>591</v>
      </c>
      <c r="L22" s="11">
        <v>61536</v>
      </c>
      <c r="M22" s="14">
        <v>33168</v>
      </c>
      <c r="N22" s="17">
        <v>28368</v>
      </c>
      <c r="O22" s="6">
        <v>83</v>
      </c>
      <c r="P22" s="5">
        <f t="shared" si="2"/>
        <v>688</v>
      </c>
      <c r="Q22" s="9">
        <v>250</v>
      </c>
      <c r="R22" s="9">
        <v>438</v>
      </c>
      <c r="S22" s="11">
        <f>SUM(T22:U22)</f>
        <v>57104</v>
      </c>
      <c r="T22" s="14">
        <f>SUMPRODUCT(O22*Q22)</f>
        <v>20750</v>
      </c>
      <c r="U22" s="17">
        <f>SUMPRODUCT(O22*R22)</f>
        <v>36354</v>
      </c>
    </row>
    <row r="23" spans="1:21" ht="15" customHeight="1">
      <c r="A23" s="6">
        <v>14</v>
      </c>
      <c r="B23" s="5">
        <f t="shared" si="0"/>
        <v>661</v>
      </c>
      <c r="C23" s="9">
        <v>323</v>
      </c>
      <c r="D23" s="9">
        <v>338</v>
      </c>
      <c r="E23" s="11">
        <v>8988</v>
      </c>
      <c r="F23" s="14">
        <v>4410</v>
      </c>
      <c r="G23" s="17">
        <v>4578</v>
      </c>
      <c r="H23" s="6">
        <v>49</v>
      </c>
      <c r="I23" s="5">
        <f t="shared" si="1"/>
        <v>1296</v>
      </c>
      <c r="J23" s="9">
        <v>649</v>
      </c>
      <c r="K23" s="9">
        <v>647</v>
      </c>
      <c r="L23" s="11">
        <v>63602</v>
      </c>
      <c r="M23" s="14">
        <v>31752</v>
      </c>
      <c r="N23" s="17">
        <v>31850</v>
      </c>
      <c r="O23" s="6">
        <v>84</v>
      </c>
      <c r="P23" s="5">
        <f t="shared" si="2"/>
        <v>665</v>
      </c>
      <c r="Q23" s="9">
        <v>254</v>
      </c>
      <c r="R23" s="9">
        <v>411</v>
      </c>
      <c r="S23" s="11">
        <f>SUM(T23:U23)</f>
        <v>55860</v>
      </c>
      <c r="T23" s="14">
        <f>SUMPRODUCT(O23*Q23)</f>
        <v>21336</v>
      </c>
      <c r="U23" s="17">
        <f>SUMPRODUCT(O23*R23)</f>
        <v>34524</v>
      </c>
    </row>
    <row r="24" spans="1:21" ht="15" customHeight="1">
      <c r="A24" s="5" t="s">
        <v>24</v>
      </c>
      <c r="B24" s="5">
        <f t="shared" si="0"/>
        <v>3206</v>
      </c>
      <c r="C24" s="5">
        <f>SUM(C25:C29)</f>
        <v>1663</v>
      </c>
      <c r="D24" s="5">
        <f>SUM(D25:D29)</f>
        <v>1543</v>
      </c>
      <c r="E24" s="11">
        <v>54722</v>
      </c>
      <c r="F24" s="13">
        <v>28405</v>
      </c>
      <c r="G24" s="16">
        <v>26317</v>
      </c>
      <c r="H24" s="5" t="s">
        <v>1</v>
      </c>
      <c r="I24" s="5">
        <f t="shared" si="1"/>
        <v>6635</v>
      </c>
      <c r="J24" s="5">
        <f>SUM(J25:J29)</f>
        <v>3300</v>
      </c>
      <c r="K24" s="5">
        <f>SUM(K25:K29)</f>
        <v>3335</v>
      </c>
      <c r="L24" s="11">
        <v>346441</v>
      </c>
      <c r="M24" s="13">
        <v>172013</v>
      </c>
      <c r="N24" s="16">
        <v>174428</v>
      </c>
      <c r="O24" s="5" t="s">
        <v>37</v>
      </c>
      <c r="P24" s="5">
        <f t="shared" si="2"/>
        <v>2426</v>
      </c>
      <c r="Q24" s="5">
        <f>SUM(Q25:Q29)</f>
        <v>881</v>
      </c>
      <c r="R24" s="5">
        <f>SUM(R25:R29)</f>
        <v>1545</v>
      </c>
      <c r="S24" s="11">
        <f>SUM(S25:S29)</f>
        <v>210625</v>
      </c>
      <c r="T24" s="13">
        <f>SUM(T25:T29)</f>
        <v>76438</v>
      </c>
      <c r="U24" s="16">
        <f>SUM(U25:U29)</f>
        <v>134187</v>
      </c>
    </row>
    <row r="25" spans="1:21" ht="15" customHeight="1">
      <c r="A25" s="6">
        <v>15</v>
      </c>
      <c r="B25" s="5">
        <f t="shared" si="0"/>
        <v>608</v>
      </c>
      <c r="C25" s="9">
        <v>309</v>
      </c>
      <c r="D25" s="9">
        <v>299</v>
      </c>
      <c r="E25" s="11">
        <v>9135</v>
      </c>
      <c r="F25" s="14">
        <v>4740</v>
      </c>
      <c r="G25" s="17">
        <v>4395</v>
      </c>
      <c r="H25" s="6">
        <v>50</v>
      </c>
      <c r="I25" s="5">
        <f t="shared" si="1"/>
        <v>1230</v>
      </c>
      <c r="J25" s="9">
        <v>621</v>
      </c>
      <c r="K25" s="9">
        <v>609</v>
      </c>
      <c r="L25" s="11">
        <v>62850</v>
      </c>
      <c r="M25" s="14">
        <v>31050</v>
      </c>
      <c r="N25" s="17">
        <v>31800</v>
      </c>
      <c r="O25" s="6">
        <v>85</v>
      </c>
      <c r="P25" s="5">
        <f t="shared" si="2"/>
        <v>599</v>
      </c>
      <c r="Q25" s="9">
        <v>227</v>
      </c>
      <c r="R25" s="9">
        <v>372</v>
      </c>
      <c r="S25" s="11">
        <f>SUM(T25:U25)</f>
        <v>50915</v>
      </c>
      <c r="T25" s="14">
        <f>SUMPRODUCT(O25*Q25)</f>
        <v>19295</v>
      </c>
      <c r="U25" s="17">
        <f>SUMPRODUCT(O25*R25)</f>
        <v>31620</v>
      </c>
    </row>
    <row r="26" spans="1:21" ht="15" customHeight="1">
      <c r="A26" s="6">
        <v>16</v>
      </c>
      <c r="B26" s="5">
        <f t="shared" si="0"/>
        <v>610</v>
      </c>
      <c r="C26" s="9">
        <v>312</v>
      </c>
      <c r="D26" s="9">
        <v>298</v>
      </c>
      <c r="E26" s="11">
        <v>9696</v>
      </c>
      <c r="F26" s="14">
        <v>4912</v>
      </c>
      <c r="G26" s="17">
        <v>4784</v>
      </c>
      <c r="H26" s="6">
        <v>51</v>
      </c>
      <c r="I26" s="5">
        <f t="shared" si="1"/>
        <v>1360</v>
      </c>
      <c r="J26" s="9">
        <v>665</v>
      </c>
      <c r="K26" s="9">
        <v>695</v>
      </c>
      <c r="L26" s="11">
        <v>67983</v>
      </c>
      <c r="M26" s="14">
        <v>33660</v>
      </c>
      <c r="N26" s="17">
        <v>34323</v>
      </c>
      <c r="O26" s="6">
        <v>86</v>
      </c>
      <c r="P26" s="5">
        <f t="shared" si="2"/>
        <v>484</v>
      </c>
      <c r="Q26" s="9">
        <v>187</v>
      </c>
      <c r="R26" s="9">
        <v>297</v>
      </c>
      <c r="S26" s="11">
        <f>SUM(T26:U26)</f>
        <v>41624</v>
      </c>
      <c r="T26" s="14">
        <f>SUMPRODUCT(O26*Q26)</f>
        <v>16082</v>
      </c>
      <c r="U26" s="17">
        <f>SUMPRODUCT(O26*R26)</f>
        <v>25542</v>
      </c>
    </row>
    <row r="27" spans="1:21" ht="15" customHeight="1">
      <c r="A27" s="6">
        <v>17</v>
      </c>
      <c r="B27" s="5">
        <f t="shared" si="0"/>
        <v>667</v>
      </c>
      <c r="C27" s="9">
        <v>360</v>
      </c>
      <c r="D27" s="9">
        <v>307</v>
      </c>
      <c r="E27" s="11">
        <v>11543</v>
      </c>
      <c r="F27" s="14">
        <v>6120</v>
      </c>
      <c r="G27" s="17">
        <v>5423</v>
      </c>
      <c r="H27" s="6">
        <v>52</v>
      </c>
      <c r="I27" s="5">
        <f t="shared" si="1"/>
        <v>1324</v>
      </c>
      <c r="J27" s="9">
        <v>651</v>
      </c>
      <c r="K27" s="9">
        <v>673</v>
      </c>
      <c r="L27" s="11">
        <v>72072</v>
      </c>
      <c r="M27" s="14">
        <v>35152</v>
      </c>
      <c r="N27" s="17">
        <v>36920</v>
      </c>
      <c r="O27" s="6">
        <v>87</v>
      </c>
      <c r="P27" s="5">
        <f t="shared" si="2"/>
        <v>488</v>
      </c>
      <c r="Q27" s="9">
        <v>169</v>
      </c>
      <c r="R27" s="9">
        <v>319</v>
      </c>
      <c r="S27" s="11">
        <f>SUM(T27:U27)</f>
        <v>42456</v>
      </c>
      <c r="T27" s="14">
        <f>SUMPRODUCT(O27*Q27)</f>
        <v>14703</v>
      </c>
      <c r="U27" s="17">
        <f>SUMPRODUCT(O27*R27)</f>
        <v>27753</v>
      </c>
    </row>
    <row r="28" spans="1:21" ht="15" customHeight="1">
      <c r="A28" s="6">
        <v>18</v>
      </c>
      <c r="B28" s="5">
        <f t="shared" si="0"/>
        <v>644</v>
      </c>
      <c r="C28" s="9">
        <v>326</v>
      </c>
      <c r="D28" s="9">
        <v>318</v>
      </c>
      <c r="E28" s="11">
        <v>11466</v>
      </c>
      <c r="F28" s="14">
        <v>5850</v>
      </c>
      <c r="G28" s="17">
        <v>5616</v>
      </c>
      <c r="H28" s="6">
        <v>53</v>
      </c>
      <c r="I28" s="5">
        <f t="shared" si="1"/>
        <v>1415</v>
      </c>
      <c r="J28" s="9">
        <v>722</v>
      </c>
      <c r="K28" s="9">
        <v>693</v>
      </c>
      <c r="L28" s="11">
        <v>71338</v>
      </c>
      <c r="M28" s="14">
        <v>36835</v>
      </c>
      <c r="N28" s="17">
        <v>34503</v>
      </c>
      <c r="O28" s="6">
        <v>88</v>
      </c>
      <c r="P28" s="5">
        <f t="shared" si="2"/>
        <v>465</v>
      </c>
      <c r="Q28" s="9">
        <v>164</v>
      </c>
      <c r="R28" s="9">
        <v>301</v>
      </c>
      <c r="S28" s="11">
        <f>SUM(T28:U28)</f>
        <v>40920</v>
      </c>
      <c r="T28" s="14">
        <f>SUMPRODUCT(O28*Q28)</f>
        <v>14432</v>
      </c>
      <c r="U28" s="17">
        <f>SUMPRODUCT(O28*R28)</f>
        <v>26488</v>
      </c>
    </row>
    <row r="29" spans="1:21" ht="15" customHeight="1">
      <c r="A29" s="6">
        <v>19</v>
      </c>
      <c r="B29" s="5">
        <f t="shared" si="0"/>
        <v>677</v>
      </c>
      <c r="C29" s="9">
        <v>356</v>
      </c>
      <c r="D29" s="9">
        <v>321</v>
      </c>
      <c r="E29" s="11">
        <v>12882</v>
      </c>
      <c r="F29" s="14">
        <v>6783</v>
      </c>
      <c r="G29" s="17">
        <v>6099</v>
      </c>
      <c r="H29" s="6">
        <v>54</v>
      </c>
      <c r="I29" s="5">
        <f t="shared" si="1"/>
        <v>1306</v>
      </c>
      <c r="J29" s="9">
        <v>641</v>
      </c>
      <c r="K29" s="9">
        <v>665</v>
      </c>
      <c r="L29" s="11">
        <v>72198</v>
      </c>
      <c r="M29" s="14">
        <v>35316</v>
      </c>
      <c r="N29" s="17">
        <v>36882</v>
      </c>
      <c r="O29" s="6">
        <v>89</v>
      </c>
      <c r="P29" s="5">
        <f t="shared" si="2"/>
        <v>390</v>
      </c>
      <c r="Q29" s="9">
        <v>134</v>
      </c>
      <c r="R29" s="9">
        <v>256</v>
      </c>
      <c r="S29" s="11">
        <f>SUM(T29:U29)</f>
        <v>34710</v>
      </c>
      <c r="T29" s="14">
        <f>SUMPRODUCT(O29*Q29)</f>
        <v>11926</v>
      </c>
      <c r="U29" s="17">
        <f>SUMPRODUCT(O29*R29)</f>
        <v>22784</v>
      </c>
    </row>
    <row r="30" spans="1:21" ht="15" customHeight="1">
      <c r="A30" s="5" t="s">
        <v>25</v>
      </c>
      <c r="B30" s="5">
        <f t="shared" si="0"/>
        <v>4413</v>
      </c>
      <c r="C30" s="5">
        <f>SUM(C31:C35)</f>
        <v>2203</v>
      </c>
      <c r="D30" s="5">
        <f>SUM(D31:D35)</f>
        <v>2210</v>
      </c>
      <c r="E30" s="11">
        <v>98639</v>
      </c>
      <c r="F30" s="13">
        <v>48773</v>
      </c>
      <c r="G30" s="16">
        <v>49866</v>
      </c>
      <c r="H30" s="5" t="s">
        <v>12</v>
      </c>
      <c r="I30" s="5">
        <f t="shared" si="1"/>
        <v>6348</v>
      </c>
      <c r="J30" s="5">
        <f>SUM(J31:J35)</f>
        <v>3181</v>
      </c>
      <c r="K30" s="5">
        <f>SUM(K31:K35)</f>
        <v>3167</v>
      </c>
      <c r="L30" s="11">
        <v>363140</v>
      </c>
      <c r="M30" s="13">
        <v>183106</v>
      </c>
      <c r="N30" s="16">
        <v>180034</v>
      </c>
      <c r="O30" s="5" t="s">
        <v>38</v>
      </c>
      <c r="P30" s="5">
        <f t="shared" si="2"/>
        <v>1354</v>
      </c>
      <c r="Q30" s="5">
        <f>SUM(Q31:Q35)</f>
        <v>410</v>
      </c>
      <c r="R30" s="5">
        <f>SUM(R31:R35)</f>
        <v>944</v>
      </c>
      <c r="S30" s="11">
        <f>SUM(S31:S35)</f>
        <v>124050</v>
      </c>
      <c r="T30" s="13">
        <f>SUM(T31:T35)</f>
        <v>37545</v>
      </c>
      <c r="U30" s="16">
        <f>SUM(U31:U35)</f>
        <v>86505</v>
      </c>
    </row>
    <row r="31" spans="1:21" ht="15" customHeight="1">
      <c r="A31" s="6">
        <v>20</v>
      </c>
      <c r="B31" s="5">
        <f t="shared" si="0"/>
        <v>724</v>
      </c>
      <c r="C31" s="9">
        <v>373</v>
      </c>
      <c r="D31" s="9">
        <v>351</v>
      </c>
      <c r="E31" s="11">
        <v>14760</v>
      </c>
      <c r="F31" s="14">
        <v>7520</v>
      </c>
      <c r="G31" s="17">
        <v>7240</v>
      </c>
      <c r="H31" s="6">
        <v>55</v>
      </c>
      <c r="I31" s="5">
        <f t="shared" si="1"/>
        <v>1355</v>
      </c>
      <c r="J31" s="9">
        <v>634</v>
      </c>
      <c r="K31" s="9">
        <v>721</v>
      </c>
      <c r="L31" s="11">
        <v>73535</v>
      </c>
      <c r="M31" s="14">
        <v>34925</v>
      </c>
      <c r="N31" s="17">
        <v>38610</v>
      </c>
      <c r="O31" s="6">
        <v>90</v>
      </c>
      <c r="P31" s="5">
        <f t="shared" si="2"/>
        <v>399</v>
      </c>
      <c r="Q31" s="9">
        <v>122</v>
      </c>
      <c r="R31" s="9">
        <v>277</v>
      </c>
      <c r="S31" s="11">
        <f>SUM(T31:U31)</f>
        <v>35910</v>
      </c>
      <c r="T31" s="14">
        <f>SUMPRODUCT(O31*Q31)</f>
        <v>10980</v>
      </c>
      <c r="U31" s="17">
        <f>SUMPRODUCT(O31*R31)</f>
        <v>24930</v>
      </c>
    </row>
    <row r="32" spans="1:21" ht="15" customHeight="1">
      <c r="A32" s="6">
        <v>21</v>
      </c>
      <c r="B32" s="5">
        <f t="shared" si="0"/>
        <v>821</v>
      </c>
      <c r="C32" s="9">
        <v>419</v>
      </c>
      <c r="D32" s="9">
        <v>402</v>
      </c>
      <c r="E32" s="11">
        <v>17346</v>
      </c>
      <c r="F32" s="14">
        <v>8883</v>
      </c>
      <c r="G32" s="17">
        <v>8463</v>
      </c>
      <c r="H32" s="6">
        <v>56</v>
      </c>
      <c r="I32" s="5">
        <f t="shared" si="1"/>
        <v>1352</v>
      </c>
      <c r="J32" s="9">
        <v>687</v>
      </c>
      <c r="K32" s="9">
        <v>665</v>
      </c>
      <c r="L32" s="11">
        <v>75208</v>
      </c>
      <c r="M32" s="14">
        <v>38136</v>
      </c>
      <c r="N32" s="17">
        <v>37072</v>
      </c>
      <c r="O32" s="6">
        <v>91</v>
      </c>
      <c r="P32" s="5">
        <f t="shared" si="2"/>
        <v>276</v>
      </c>
      <c r="Q32" s="9">
        <v>82</v>
      </c>
      <c r="R32" s="9">
        <v>194</v>
      </c>
      <c r="S32" s="11">
        <f>SUM(T32:U32)</f>
        <v>25116</v>
      </c>
      <c r="T32" s="14">
        <f>SUMPRODUCT(O32*Q32)</f>
        <v>7462</v>
      </c>
      <c r="U32" s="17">
        <f>SUMPRODUCT(O32*R32)</f>
        <v>17654</v>
      </c>
    </row>
    <row r="33" spans="1:21" ht="15" customHeight="1">
      <c r="A33" s="6">
        <v>22</v>
      </c>
      <c r="B33" s="5">
        <f t="shared" si="0"/>
        <v>881</v>
      </c>
      <c r="C33" s="9">
        <v>426</v>
      </c>
      <c r="D33" s="9">
        <v>455</v>
      </c>
      <c r="E33" s="11">
        <v>19360</v>
      </c>
      <c r="F33" s="14">
        <v>9504</v>
      </c>
      <c r="G33" s="17">
        <v>9856</v>
      </c>
      <c r="H33" s="6">
        <v>57</v>
      </c>
      <c r="I33" s="5">
        <f t="shared" si="1"/>
        <v>1272</v>
      </c>
      <c r="J33" s="9">
        <v>650</v>
      </c>
      <c r="K33" s="9">
        <v>622</v>
      </c>
      <c r="L33" s="11">
        <v>74271</v>
      </c>
      <c r="M33" s="14">
        <v>37848</v>
      </c>
      <c r="N33" s="17">
        <v>36423</v>
      </c>
      <c r="O33" s="6">
        <v>92</v>
      </c>
      <c r="P33" s="5">
        <f t="shared" si="2"/>
        <v>289</v>
      </c>
      <c r="Q33" s="9">
        <v>98</v>
      </c>
      <c r="R33" s="9">
        <v>191</v>
      </c>
      <c r="S33" s="11">
        <f>SUM(T33:U33)</f>
        <v>26588</v>
      </c>
      <c r="T33" s="14">
        <f>SUMPRODUCT(O33*Q33)</f>
        <v>9016</v>
      </c>
      <c r="U33" s="17">
        <f>SUMPRODUCT(O33*R33)</f>
        <v>17572</v>
      </c>
    </row>
    <row r="34" spans="1:21" ht="15" customHeight="1">
      <c r="A34" s="6">
        <v>23</v>
      </c>
      <c r="B34" s="5">
        <f t="shared" si="0"/>
        <v>942</v>
      </c>
      <c r="C34" s="9">
        <v>460</v>
      </c>
      <c r="D34" s="9">
        <v>482</v>
      </c>
      <c r="E34" s="11">
        <v>22333</v>
      </c>
      <c r="F34" s="14">
        <v>10626</v>
      </c>
      <c r="G34" s="17">
        <v>11707</v>
      </c>
      <c r="H34" s="6">
        <v>58</v>
      </c>
      <c r="I34" s="5">
        <f t="shared" si="1"/>
        <v>1340</v>
      </c>
      <c r="J34" s="9">
        <v>691</v>
      </c>
      <c r="K34" s="9">
        <v>649</v>
      </c>
      <c r="L34" s="11">
        <v>75226</v>
      </c>
      <c r="M34" s="14">
        <v>38744</v>
      </c>
      <c r="N34" s="17">
        <v>36482</v>
      </c>
      <c r="O34" s="6">
        <v>93</v>
      </c>
      <c r="P34" s="5">
        <f t="shared" si="2"/>
        <v>224</v>
      </c>
      <c r="Q34" s="9">
        <v>65</v>
      </c>
      <c r="R34" s="9">
        <v>159</v>
      </c>
      <c r="S34" s="11">
        <f>SUM(T34:U34)</f>
        <v>20832</v>
      </c>
      <c r="T34" s="14">
        <f>SUMPRODUCT(O34*Q34)</f>
        <v>6045</v>
      </c>
      <c r="U34" s="17">
        <f>SUMPRODUCT(O34*R34)</f>
        <v>14787</v>
      </c>
    </row>
    <row r="35" spans="1:21" ht="15" customHeight="1">
      <c r="A35" s="6">
        <v>24</v>
      </c>
      <c r="B35" s="5">
        <f t="shared" si="0"/>
        <v>1045</v>
      </c>
      <c r="C35" s="9">
        <v>525</v>
      </c>
      <c r="D35" s="9">
        <v>520</v>
      </c>
      <c r="E35" s="11">
        <v>24840</v>
      </c>
      <c r="F35" s="14">
        <v>12240</v>
      </c>
      <c r="G35" s="17">
        <v>12600</v>
      </c>
      <c r="H35" s="6">
        <v>59</v>
      </c>
      <c r="I35" s="5">
        <f t="shared" si="1"/>
        <v>1029</v>
      </c>
      <c r="J35" s="9">
        <v>519</v>
      </c>
      <c r="K35" s="9">
        <v>510</v>
      </c>
      <c r="L35" s="11">
        <v>64900</v>
      </c>
      <c r="M35" s="14">
        <v>33453</v>
      </c>
      <c r="N35" s="17">
        <v>31447</v>
      </c>
      <c r="O35" s="6">
        <v>94</v>
      </c>
      <c r="P35" s="5">
        <f t="shared" si="2"/>
        <v>166</v>
      </c>
      <c r="Q35" s="9">
        <v>43</v>
      </c>
      <c r="R35" s="9">
        <v>123</v>
      </c>
      <c r="S35" s="11">
        <f>SUM(T35:U35)</f>
        <v>15604</v>
      </c>
      <c r="T35" s="14">
        <f>SUMPRODUCT(O35*Q35)</f>
        <v>4042</v>
      </c>
      <c r="U35" s="17">
        <f>SUMPRODUCT(O35*R35)</f>
        <v>11562</v>
      </c>
    </row>
    <row r="36" spans="1:21" ht="15" customHeight="1">
      <c r="A36" s="5" t="s">
        <v>26</v>
      </c>
      <c r="B36" s="5">
        <f t="shared" si="0"/>
        <v>5269</v>
      </c>
      <c r="C36" s="5">
        <f>SUM(C37:C41)</f>
        <v>2554</v>
      </c>
      <c r="D36" s="5">
        <f>SUM(D37:D41)</f>
        <v>2715</v>
      </c>
      <c r="E36" s="11">
        <v>142071</v>
      </c>
      <c r="F36" s="13">
        <v>69314</v>
      </c>
      <c r="G36" s="16">
        <v>72757</v>
      </c>
      <c r="H36" s="5" t="s">
        <v>34</v>
      </c>
      <c r="I36" s="5">
        <f t="shared" si="1"/>
        <v>5280</v>
      </c>
      <c r="J36" s="5">
        <f>SUM(J37:J41)</f>
        <v>2744</v>
      </c>
      <c r="K36" s="5">
        <f>SUM(K37:K41)</f>
        <v>2536</v>
      </c>
      <c r="L36" s="11">
        <v>321205</v>
      </c>
      <c r="M36" s="13">
        <v>165793</v>
      </c>
      <c r="N36" s="16">
        <v>155412</v>
      </c>
      <c r="O36" s="5" t="s">
        <v>36</v>
      </c>
      <c r="P36" s="5">
        <f t="shared" si="2"/>
        <v>371</v>
      </c>
      <c r="Q36" s="5">
        <f>SUM(Q37:Q41)</f>
        <v>76</v>
      </c>
      <c r="R36" s="5">
        <f>SUM(R37:R41)</f>
        <v>295</v>
      </c>
      <c r="S36" s="11">
        <f>SUM(S37:S41)</f>
        <v>35778</v>
      </c>
      <c r="T36" s="13">
        <f>SUM(T37:T41)</f>
        <v>7314</v>
      </c>
      <c r="U36" s="16">
        <f>SUM(U37:U41)</f>
        <v>28464</v>
      </c>
    </row>
    <row r="37" spans="1:21" ht="15" customHeight="1">
      <c r="A37" s="6">
        <v>25</v>
      </c>
      <c r="B37" s="5">
        <f t="shared" si="0"/>
        <v>1055</v>
      </c>
      <c r="C37" s="9">
        <v>499</v>
      </c>
      <c r="D37" s="9">
        <v>556</v>
      </c>
      <c r="E37" s="11">
        <v>26600</v>
      </c>
      <c r="F37" s="14">
        <v>12775</v>
      </c>
      <c r="G37" s="17">
        <v>13825</v>
      </c>
      <c r="H37" s="6">
        <v>60</v>
      </c>
      <c r="I37" s="5">
        <f t="shared" si="1"/>
        <v>1247</v>
      </c>
      <c r="J37" s="9">
        <v>651</v>
      </c>
      <c r="K37" s="9">
        <v>596</v>
      </c>
      <c r="L37" s="11">
        <v>72360</v>
      </c>
      <c r="M37" s="14">
        <v>37860</v>
      </c>
      <c r="N37" s="17">
        <v>34500</v>
      </c>
      <c r="O37" s="6">
        <v>95</v>
      </c>
      <c r="P37" s="5">
        <f t="shared" si="2"/>
        <v>112</v>
      </c>
      <c r="Q37" s="9">
        <v>29</v>
      </c>
      <c r="R37" s="9">
        <v>83</v>
      </c>
      <c r="S37" s="11">
        <f>SUM(T37:U37)</f>
        <v>10640</v>
      </c>
      <c r="T37" s="14">
        <f>SUMPRODUCT(O37*Q37)</f>
        <v>2755</v>
      </c>
      <c r="U37" s="17">
        <f>SUMPRODUCT(O37*R37)</f>
        <v>7885</v>
      </c>
    </row>
    <row r="38" spans="1:21" ht="15" customHeight="1">
      <c r="A38" s="6">
        <v>26</v>
      </c>
      <c r="B38" s="5">
        <f t="shared" si="0"/>
        <v>1041</v>
      </c>
      <c r="C38" s="9">
        <v>499</v>
      </c>
      <c r="D38" s="9">
        <v>542</v>
      </c>
      <c r="E38" s="11">
        <v>26364</v>
      </c>
      <c r="F38" s="14">
        <v>12558</v>
      </c>
      <c r="G38" s="17">
        <v>13806</v>
      </c>
      <c r="H38" s="6">
        <v>61</v>
      </c>
      <c r="I38" s="5">
        <f t="shared" si="1"/>
        <v>1179</v>
      </c>
      <c r="J38" s="9">
        <v>656</v>
      </c>
      <c r="K38" s="9">
        <v>523</v>
      </c>
      <c r="L38" s="11">
        <v>69784</v>
      </c>
      <c r="M38" s="14">
        <v>38918</v>
      </c>
      <c r="N38" s="17">
        <v>30866</v>
      </c>
      <c r="O38" s="6">
        <v>96</v>
      </c>
      <c r="P38" s="5">
        <f t="shared" si="2"/>
        <v>105</v>
      </c>
      <c r="Q38" s="9">
        <v>18</v>
      </c>
      <c r="R38" s="9">
        <v>87</v>
      </c>
      <c r="S38" s="11">
        <f>SUM(T38:U38)</f>
        <v>10080</v>
      </c>
      <c r="T38" s="14">
        <f>SUMPRODUCT(O38*Q38)</f>
        <v>1728</v>
      </c>
      <c r="U38" s="17">
        <f>SUMPRODUCT(O38*R38)</f>
        <v>8352</v>
      </c>
    </row>
    <row r="39" spans="1:21" ht="15" customHeight="1">
      <c r="A39" s="6">
        <v>27</v>
      </c>
      <c r="B39" s="5">
        <f t="shared" si="0"/>
        <v>1057</v>
      </c>
      <c r="C39" s="9">
        <v>511</v>
      </c>
      <c r="D39" s="9">
        <v>546</v>
      </c>
      <c r="E39" s="11">
        <v>28863</v>
      </c>
      <c r="F39" s="14">
        <v>14202</v>
      </c>
      <c r="G39" s="17">
        <v>14661</v>
      </c>
      <c r="H39" s="6">
        <v>62</v>
      </c>
      <c r="I39" s="5">
        <f t="shared" si="1"/>
        <v>1030</v>
      </c>
      <c r="J39" s="9">
        <v>522</v>
      </c>
      <c r="K39" s="9">
        <v>508</v>
      </c>
      <c r="L39" s="11">
        <v>62930</v>
      </c>
      <c r="M39" s="14">
        <v>31434</v>
      </c>
      <c r="N39" s="17">
        <v>31496</v>
      </c>
      <c r="O39" s="6">
        <v>97</v>
      </c>
      <c r="P39" s="5">
        <f t="shared" si="2"/>
        <v>66</v>
      </c>
      <c r="Q39" s="9">
        <v>16</v>
      </c>
      <c r="R39" s="9">
        <v>50</v>
      </c>
      <c r="S39" s="11">
        <f>SUM(T39:U39)</f>
        <v>6402</v>
      </c>
      <c r="T39" s="14">
        <f>SUMPRODUCT(O39*Q39)</f>
        <v>1552</v>
      </c>
      <c r="U39" s="17">
        <f>SUMPRODUCT(O39*R39)</f>
        <v>4850</v>
      </c>
    </row>
    <row r="40" spans="1:21" ht="15" customHeight="1">
      <c r="A40" s="6">
        <v>28</v>
      </c>
      <c r="B40" s="5">
        <f t="shared" si="0"/>
        <v>1067</v>
      </c>
      <c r="C40" s="9">
        <v>524</v>
      </c>
      <c r="D40" s="9">
        <v>543</v>
      </c>
      <c r="E40" s="11">
        <v>30548</v>
      </c>
      <c r="F40" s="14">
        <v>14728</v>
      </c>
      <c r="G40" s="17">
        <v>15820</v>
      </c>
      <c r="H40" s="6">
        <v>63</v>
      </c>
      <c r="I40" s="5">
        <f t="shared" si="1"/>
        <v>920</v>
      </c>
      <c r="J40" s="9">
        <v>461</v>
      </c>
      <c r="K40" s="9">
        <v>459</v>
      </c>
      <c r="L40" s="11">
        <v>58275</v>
      </c>
      <c r="M40" s="14">
        <v>29421</v>
      </c>
      <c r="N40" s="17">
        <v>28854</v>
      </c>
      <c r="O40" s="6">
        <v>98</v>
      </c>
      <c r="P40" s="5">
        <f t="shared" si="2"/>
        <v>56</v>
      </c>
      <c r="Q40" s="9">
        <v>8</v>
      </c>
      <c r="R40" s="9">
        <v>48</v>
      </c>
      <c r="S40" s="11">
        <f>SUM(T40:U40)</f>
        <v>5488</v>
      </c>
      <c r="T40" s="14">
        <f>SUMPRODUCT(O40*Q40)</f>
        <v>784</v>
      </c>
      <c r="U40" s="17">
        <f>SUMPRODUCT(O40*R40)</f>
        <v>4704</v>
      </c>
    </row>
    <row r="41" spans="1:21" ht="15" customHeight="1">
      <c r="A41" s="6">
        <v>29</v>
      </c>
      <c r="B41" s="5">
        <f t="shared" si="0"/>
        <v>1049</v>
      </c>
      <c r="C41" s="9">
        <v>521</v>
      </c>
      <c r="D41" s="9">
        <v>528</v>
      </c>
      <c r="E41" s="11">
        <v>29696</v>
      </c>
      <c r="F41" s="14">
        <v>15051</v>
      </c>
      <c r="G41" s="17">
        <v>14645</v>
      </c>
      <c r="H41" s="6">
        <v>64</v>
      </c>
      <c r="I41" s="5">
        <f t="shared" si="1"/>
        <v>904</v>
      </c>
      <c r="J41" s="9">
        <v>454</v>
      </c>
      <c r="K41" s="9">
        <v>450</v>
      </c>
      <c r="L41" s="11">
        <v>57856</v>
      </c>
      <c r="M41" s="14">
        <v>28160</v>
      </c>
      <c r="N41" s="17">
        <v>29696</v>
      </c>
      <c r="O41" s="6">
        <v>99</v>
      </c>
      <c r="P41" s="5">
        <f t="shared" si="2"/>
        <v>32</v>
      </c>
      <c r="Q41" s="9">
        <v>5</v>
      </c>
      <c r="R41" s="9">
        <v>27</v>
      </c>
      <c r="S41" s="11">
        <f>SUM(T41:U41)</f>
        <v>3168</v>
      </c>
      <c r="T41" s="14">
        <f>SUMPRODUCT(O41*Q41)</f>
        <v>495</v>
      </c>
      <c r="U41" s="17">
        <f>SUMPRODUCT(O41*R41)</f>
        <v>2673</v>
      </c>
    </row>
    <row r="42" spans="1:21" ht="15" customHeight="1">
      <c r="A42" s="5" t="s">
        <v>27</v>
      </c>
      <c r="B42" s="5">
        <f t="shared" si="0"/>
        <v>4941</v>
      </c>
      <c r="C42" s="5">
        <f>SUM(C43:C47)</f>
        <v>2370</v>
      </c>
      <c r="D42" s="5">
        <f>SUM(D43:D47)</f>
        <v>2571</v>
      </c>
      <c r="E42" s="11">
        <v>156791</v>
      </c>
      <c r="F42" s="13">
        <v>75213</v>
      </c>
      <c r="G42" s="16">
        <v>81578</v>
      </c>
      <c r="H42" s="5" t="s">
        <v>15</v>
      </c>
      <c r="I42" s="5">
        <f t="shared" si="1"/>
        <v>4139</v>
      </c>
      <c r="J42" s="5">
        <f>SUM(J43:J47)</f>
        <v>2071</v>
      </c>
      <c r="K42" s="5">
        <f>SUM(K43:K47)</f>
        <v>2068</v>
      </c>
      <c r="L42" s="11">
        <v>274993</v>
      </c>
      <c r="M42" s="13">
        <v>138132</v>
      </c>
      <c r="N42" s="16">
        <v>136861</v>
      </c>
      <c r="O42" s="5" t="s">
        <v>3</v>
      </c>
      <c r="P42" s="5">
        <f t="shared" si="2"/>
        <v>60</v>
      </c>
      <c r="Q42" s="5">
        <f>SUM(Q43:Q46)</f>
        <v>18</v>
      </c>
      <c r="R42" s="5">
        <f>SUM(R43:R46)</f>
        <v>42</v>
      </c>
      <c r="S42" s="11">
        <f>SUM(S43:S47)</f>
        <v>4931</v>
      </c>
      <c r="T42" s="13">
        <f>SUM(T43:T47)</f>
        <v>1208</v>
      </c>
      <c r="U42" s="16">
        <f>SUM(U43:U47)</f>
        <v>3723</v>
      </c>
    </row>
    <row r="43" spans="1:21" ht="15" customHeight="1">
      <c r="A43" s="6">
        <v>30</v>
      </c>
      <c r="B43" s="5">
        <f t="shared" si="0"/>
        <v>1023</v>
      </c>
      <c r="C43" s="9">
        <v>485</v>
      </c>
      <c r="D43" s="9">
        <v>538</v>
      </c>
      <c r="E43" s="11">
        <v>30690</v>
      </c>
      <c r="F43" s="14">
        <v>14580</v>
      </c>
      <c r="G43" s="17">
        <v>16110</v>
      </c>
      <c r="H43" s="6">
        <v>65</v>
      </c>
      <c r="I43" s="5">
        <f t="shared" si="1"/>
        <v>904</v>
      </c>
      <c r="J43" s="9">
        <v>452</v>
      </c>
      <c r="K43" s="9">
        <v>452</v>
      </c>
      <c r="L43" s="11">
        <v>58565</v>
      </c>
      <c r="M43" s="14">
        <v>30550</v>
      </c>
      <c r="N43" s="17">
        <v>28015</v>
      </c>
      <c r="O43" s="6">
        <v>100</v>
      </c>
      <c r="P43" s="5">
        <f t="shared" si="2"/>
        <v>25</v>
      </c>
      <c r="Q43" s="9">
        <v>5</v>
      </c>
      <c r="R43" s="9">
        <v>20</v>
      </c>
      <c r="S43" s="11">
        <f>SUM(T43:U43)</f>
        <v>2500</v>
      </c>
      <c r="T43" s="14">
        <f>SUMPRODUCT(O43*Q43)</f>
        <v>500</v>
      </c>
      <c r="U43" s="17">
        <f>SUMPRODUCT(O43*R43)</f>
        <v>2000</v>
      </c>
    </row>
    <row r="44" spans="1:21" ht="15" customHeight="1">
      <c r="A44" s="6">
        <v>31</v>
      </c>
      <c r="B44" s="5">
        <f t="shared" si="0"/>
        <v>1027</v>
      </c>
      <c r="C44" s="9">
        <v>487</v>
      </c>
      <c r="D44" s="9">
        <v>540</v>
      </c>
      <c r="E44" s="11">
        <v>31961</v>
      </c>
      <c r="F44" s="14">
        <v>15066</v>
      </c>
      <c r="G44" s="17">
        <v>16895</v>
      </c>
      <c r="H44" s="6">
        <v>66</v>
      </c>
      <c r="I44" s="5">
        <f t="shared" si="1"/>
        <v>865</v>
      </c>
      <c r="J44" s="9">
        <v>432</v>
      </c>
      <c r="K44" s="9">
        <v>433</v>
      </c>
      <c r="L44" s="11">
        <v>57090</v>
      </c>
      <c r="M44" s="14">
        <v>28578</v>
      </c>
      <c r="N44" s="17">
        <v>28512</v>
      </c>
      <c r="O44" s="6">
        <v>101</v>
      </c>
      <c r="P44" s="5">
        <f t="shared" si="2"/>
        <v>17</v>
      </c>
      <c r="Q44" s="9">
        <v>6</v>
      </c>
      <c r="R44" s="9">
        <v>11</v>
      </c>
      <c r="S44" s="11">
        <f>SUM(T44:U44)</f>
        <v>1717</v>
      </c>
      <c r="T44" s="14">
        <f>SUMPRODUCT(O44*Q44)</f>
        <v>606</v>
      </c>
      <c r="U44" s="17">
        <f>SUMPRODUCT(O44*R44)</f>
        <v>1111</v>
      </c>
    </row>
    <row r="45" spans="1:21" ht="15" customHeight="1">
      <c r="A45" s="6">
        <v>32</v>
      </c>
      <c r="B45" s="5">
        <f t="shared" si="0"/>
        <v>928</v>
      </c>
      <c r="C45" s="9">
        <v>462</v>
      </c>
      <c r="D45" s="9">
        <v>466</v>
      </c>
      <c r="E45" s="11">
        <v>29472</v>
      </c>
      <c r="F45" s="14">
        <v>14528</v>
      </c>
      <c r="G45" s="17">
        <v>14944</v>
      </c>
      <c r="H45" s="6">
        <v>67</v>
      </c>
      <c r="I45" s="5">
        <f t="shared" si="1"/>
        <v>856</v>
      </c>
      <c r="J45" s="9">
        <v>430</v>
      </c>
      <c r="K45" s="9">
        <v>426</v>
      </c>
      <c r="L45" s="11">
        <v>55208</v>
      </c>
      <c r="M45" s="14">
        <v>26867</v>
      </c>
      <c r="N45" s="17">
        <v>28341</v>
      </c>
      <c r="O45" s="6">
        <v>102</v>
      </c>
      <c r="P45" s="5">
        <f t="shared" si="2"/>
        <v>7</v>
      </c>
      <c r="Q45" s="9">
        <v>1</v>
      </c>
      <c r="R45" s="9">
        <v>6</v>
      </c>
      <c r="S45" s="11">
        <f>SUM(T45:U45)</f>
        <v>714</v>
      </c>
      <c r="T45" s="14">
        <f>SUMPRODUCT(O45*Q45)</f>
        <v>102</v>
      </c>
      <c r="U45" s="17">
        <f>SUMPRODUCT(O45*R45)</f>
        <v>612</v>
      </c>
    </row>
    <row r="46" spans="1:21" ht="15" customHeight="1">
      <c r="A46" s="6">
        <v>33</v>
      </c>
      <c r="B46" s="5">
        <f t="shared" si="0"/>
        <v>994</v>
      </c>
      <c r="C46" s="9">
        <v>471</v>
      </c>
      <c r="D46" s="9">
        <v>523</v>
      </c>
      <c r="E46" s="11">
        <v>32538</v>
      </c>
      <c r="F46" s="14">
        <v>15807</v>
      </c>
      <c r="G46" s="17">
        <v>16731</v>
      </c>
      <c r="H46" s="6">
        <v>68</v>
      </c>
      <c r="I46" s="5">
        <f t="shared" si="1"/>
        <v>711</v>
      </c>
      <c r="J46" s="9">
        <v>356</v>
      </c>
      <c r="K46" s="9">
        <v>355</v>
      </c>
      <c r="L46" s="11">
        <v>51000</v>
      </c>
      <c r="M46" s="14">
        <v>25296</v>
      </c>
      <c r="N46" s="17">
        <v>25704</v>
      </c>
      <c r="O46" s="4" t="s">
        <v>17</v>
      </c>
      <c r="P46" s="5">
        <f t="shared" si="2"/>
        <v>11</v>
      </c>
      <c r="Q46" s="9">
        <v>6</v>
      </c>
      <c r="R46" s="9">
        <v>5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0"/>
        <v>969</v>
      </c>
      <c r="C47" s="9">
        <v>465</v>
      </c>
      <c r="D47" s="9">
        <v>504</v>
      </c>
      <c r="E47" s="11">
        <v>32130</v>
      </c>
      <c r="F47" s="14">
        <v>15232</v>
      </c>
      <c r="G47" s="17">
        <v>16898</v>
      </c>
      <c r="H47" s="6">
        <v>69</v>
      </c>
      <c r="I47" s="5">
        <f t="shared" si="1"/>
        <v>803</v>
      </c>
      <c r="J47" s="9">
        <v>401</v>
      </c>
      <c r="K47" s="9">
        <v>402</v>
      </c>
      <c r="L47" s="11">
        <v>53130</v>
      </c>
      <c r="M47" s="14">
        <v>26841</v>
      </c>
      <c r="N47" s="17">
        <v>26289</v>
      </c>
      <c r="O47" s="4" t="s">
        <v>10</v>
      </c>
      <c r="P47" s="5">
        <f t="shared" si="2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28</v>
      </c>
      <c r="B49" s="7">
        <f>E5/(B5-P47)</f>
        <v>46.329924983890379</v>
      </c>
      <c r="C49" s="7">
        <f>AVERAGE((F5/(C5-Q47)))</f>
        <v>44.970977711887834</v>
      </c>
      <c r="D49" s="7">
        <f>AVERAGE(G5/(D5-R47))</f>
        <v>47.603882031470839</v>
      </c>
      <c r="E49" s="7"/>
      <c r="F49" s="7"/>
      <c r="G49" s="7"/>
    </row>
    <row r="50" spans="1:7">
      <c r="B50" s="8" t="s">
        <v>9</v>
      </c>
      <c r="C50" s="8" t="s">
        <v>29</v>
      </c>
      <c r="D50" s="8" t="s">
        <v>32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2025-12-01T03:44:00Z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2025-12-01T03:44:00Z</vt:filetime>
  </property>
</Properties>
</file>