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2390" windowHeight="8160" activeTab="1"/>
  </bookViews>
  <sheets>
    <sheet name="先月" sheetId="1" r:id="rId1"/>
    <sheet name="今月" sheetId="2" r:id="rId2"/>
  </sheets>
  <externalReferences>
    <externalReference r:id="rId3"/>
  </externalReferenc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<sst xmlns="http://schemas.openxmlformats.org/spreadsheetml/2006/main" xmlns:r="http://schemas.openxmlformats.org/officeDocument/2006/relationships" count="60" uniqueCount="60">
  <si>
    <t>Men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</si>
  <si>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</si>
  <si>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0-14</t>
  </si>
  <si>
    <t xml:space="preserve"> 25- 29</t>
  </si>
  <si>
    <t>年齢</t>
  </si>
  <si>
    <t>65-</t>
  </si>
  <si>
    <t xml:space="preserve"> 40- 44</t>
  </si>
  <si>
    <t>総数</t>
  </si>
  <si>
    <t>15-64</t>
  </si>
  <si>
    <t xml:space="preserve"> 100-</t>
  </si>
  <si>
    <t xml:space="preserve"> 80- 84</t>
  </si>
  <si>
    <t xml:space="preserve"> 100-</t>
    <phoneticPr fontId="8"/>
  </si>
  <si>
    <t xml:space="preserve"> 80- 84</t>
    <phoneticPr fontId="8"/>
  </si>
  <si>
    <t>0- 4</t>
  </si>
  <si>
    <t xml:space="preserve"> 70- 74</t>
  </si>
  <si>
    <t xml:space="preserve"> 5- 9</t>
  </si>
  <si>
    <t xml:space="preserve"> 30- 34</t>
  </si>
  <si>
    <t xml:space="preserve"> 10- 14</t>
  </si>
  <si>
    <t xml:space="preserve"> 20- 24</t>
  </si>
  <si>
    <t>前月比</t>
    <rPh sb="0" eb="3">
      <t>ゼンゲツヒ</t>
    </rPh>
    <phoneticPr fontId="2"/>
  </si>
  <si>
    <t xml:space="preserve"> 15- 19</t>
  </si>
  <si>
    <t>総数　</t>
  </si>
  <si>
    <t xml:space="preserve"> 85- 89</t>
  </si>
  <si>
    <t xml:space="preserve"> 85- 89</t>
    <phoneticPr fontId="8"/>
  </si>
  <si>
    <t>男</t>
  </si>
  <si>
    <t>女</t>
  </si>
  <si>
    <t>Total</t>
  </si>
  <si>
    <t xml:space="preserve"> 65- 69</t>
  </si>
  <si>
    <t xml:space="preserve"> 65- 69</t>
    <phoneticPr fontId="8"/>
  </si>
  <si>
    <t>年齢　</t>
  </si>
  <si>
    <t>Women</t>
  </si>
  <si>
    <t xml:space="preserve"> 35- 39</t>
  </si>
  <si>
    <t xml:space="preserve"> 50- 54</t>
  </si>
  <si>
    <t xml:space="preserve"> 45- 49</t>
  </si>
  <si>
    <t xml:space="preserve"> 40- 44</t>
    <phoneticPr fontId="8"/>
  </si>
  <si>
    <t xml:space="preserve"> 55- 59</t>
  </si>
  <si>
    <t xml:space="preserve"> 60- 64</t>
  </si>
  <si>
    <t xml:space="preserve"> 75- 79</t>
  </si>
  <si>
    <t xml:space="preserve"> 90- 94</t>
  </si>
  <si>
    <t>＊＊　　年齢別　　人口報告書　　＊＊</t>
  </si>
  <si>
    <t xml:space="preserve"> 70- 74</t>
    <phoneticPr fontId="8"/>
  </si>
  <si>
    <t xml:space="preserve"> 95- 99</t>
  </si>
  <si>
    <t>ｿﾚｲｼﾞｮｳ</t>
  </si>
  <si>
    <t>ﾌｼｮｳ</t>
  </si>
  <si>
    <t>前月</t>
    <rPh sb="0" eb="2">
      <t>ゼンゲツ</t>
    </rPh>
    <phoneticPr fontId="2"/>
  </si>
  <si>
    <t>現在</t>
  </si>
  <si>
    <t>年齢</t>
    <rPh sb="0" eb="2">
      <t>ネンレイ</t>
    </rPh>
    <phoneticPr fontId="7"/>
  </si>
  <si>
    <t>計</t>
    <rPh sb="0" eb="1">
      <t>ケイ</t>
    </rPh>
    <phoneticPr fontId="2"/>
  </si>
  <si>
    <t>当月</t>
    <rPh sb="0" eb="2">
      <t>トウゲツ</t>
    </rPh>
    <phoneticPr fontId="2"/>
  </si>
  <si>
    <t>（人）</t>
    <rPh sb="1" eb="2">
      <t>ヒト</t>
    </rPh>
    <phoneticPr fontId="2"/>
  </si>
  <si>
    <t xml:space="preserve"> 35- 39</t>
    <phoneticPr fontId="8"/>
  </si>
  <si>
    <t xml:space="preserve"> 45- 49</t>
    <phoneticPr fontId="8"/>
  </si>
  <si>
    <t xml:space="preserve"> 50- 54</t>
    <phoneticPr fontId="8"/>
  </si>
  <si>
    <t xml:space="preserve"> 55- 59</t>
    <phoneticPr fontId="8"/>
  </si>
  <si>
    <t xml:space="preserve"> 60- 64</t>
    <phoneticPr fontId="8"/>
  </si>
  <si>
    <t xml:space="preserve"> 75- 79</t>
    <phoneticPr fontId="8"/>
  </si>
  <si>
    <t xml:space="preserve"> 90- 94</t>
    <phoneticPr fontId="8"/>
  </si>
  <si>
    <t xml:space="preserve"> 95- 99</t>
    <phoneticPr fontId="8"/>
  </si>
  <si>
    <t>ｿﾚｲｼﾞｮｳ</t>
    <phoneticPr fontId="8"/>
  </si>
  <si>
    <t>ﾌｼｮｳ</t>
    <phoneticPr fontId="8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</si>
</sst>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_ "/>
  </numFmts>
  <fonts count="9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10"/>
      <color auto="1"/>
      <name val="Tahoma"/>
      <family val="2"/>
    </font>
    <font>
      <sz val="6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0" fillId="0" borderId="1" xfId="2" applyFont="1" applyBorder="1">
      <alignment vertical="center"/>
    </xf>
    <xf numFmtId="0" fontId="0" fillId="0" borderId="0" xfId="2" applyFont="1">
      <alignment vertical="center"/>
    </xf>
    <xf numFmtId="0" fontId="3" fillId="0" borderId="1" xfId="2" applyFont="1" applyBorder="1">
      <alignment vertical="center"/>
    </xf>
    <xf numFmtId="0" fontId="4" fillId="0" borderId="1" xfId="2" applyFont="1" applyBorder="1">
      <alignment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Protection="1">
      <alignment vertical="center"/>
      <protection locked="0"/>
    </xf>
    <xf numFmtId="0" fontId="5" fillId="2" borderId="1" xfId="2" applyFont="1" applyFill="1" applyBorder="1">
      <alignment vertical="center"/>
    </xf>
    <xf numFmtId="0" fontId="4" fillId="2" borderId="1" xfId="2" applyFont="1" applyFill="1" applyBorder="1">
      <alignment vertical="center"/>
    </xf>
    <xf numFmtId="0" fontId="5" fillId="3" borderId="1" xfId="2" applyFont="1" applyFill="1" applyBorder="1">
      <alignment vertical="center"/>
    </xf>
    <xf numFmtId="0" fontId="4" fillId="3" borderId="1" xfId="2" applyFont="1" applyFill="1" applyBorder="1">
      <alignment vertical="center"/>
    </xf>
    <xf numFmtId="0" fontId="4" fillId="3" borderId="1" xfId="2" applyFont="1" applyFill="1" applyBorder="1" applyProtection="1">
      <alignment vertical="center"/>
      <protection locked="0"/>
    </xf>
    <xf numFmtId="0" fontId="5" fillId="4" borderId="1" xfId="2" applyFont="1" applyFill="1" applyBorder="1">
      <alignment vertical="center"/>
    </xf>
    <xf numFmtId="0" fontId="4" fillId="4" borderId="1" xfId="2" applyFont="1" applyFill="1" applyBorder="1">
      <alignment vertical="center"/>
    </xf>
    <xf numFmtId="0" fontId="4" fillId="4" borderId="1" xfId="2" applyFont="1" applyFill="1" applyBorder="1" applyProtection="1">
      <alignment vertical="center"/>
      <protection locked="0"/>
    </xf>
    <xf numFmtId="28" fontId="0" fillId="5" borderId="2" xfId="2" applyNumberFormat="1" applyFont="1" applyFill="1" applyBorder="1" applyAlignment="1" applyProtection="1">
      <alignment horizontal="right" vertical="center"/>
      <protection locked="0"/>
    </xf>
    <xf numFmtId="0" fontId="0" fillId="5" borderId="2" xfId="2" applyFont="1" applyFill="1" applyBorder="1" applyAlignment="1" applyProtection="1">
      <alignment horizontal="right" vertical="center"/>
      <protection locked="0"/>
    </xf>
    <xf numFmtId="0" fontId="0" fillId="5" borderId="0" xfId="2" applyFont="1" applyFill="1" applyBorder="1" applyProtection="1">
      <alignment vertical="center"/>
      <protection locked="0"/>
    </xf>
    <xf numFmtId="0" fontId="1" fillId="0" borderId="1" xfId="1" applyBorder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1" xfId="2" applyFont="1" applyBorder="1">
      <alignment vertical="center"/>
    </xf>
    <xf numFmtId="0" fontId="5" fillId="0" borderId="0" xfId="1" applyFont="1" applyAlignment="1">
      <alignment horizontal="right" vertical="center"/>
    </xf>
  </cellXfs>
  <cellStyles count="3">
    <cellStyle name="標準" xfId="0" builtinId="0"/>
    <cellStyle name="標準 2" xfId="1"/>
    <cellStyle name="標準 2_02_年齢別_1" xfId="2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29983;&#27963;&#37096;\&#24066;&#27665;&#35506;\&#20303;&#27665;&#35352;&#37682;&#20418;\&#26376;&#22577;&#12539;&#24180;&#22577;&#38306;&#20418;\&#26376;&#22577;\ACROCITY&#26376;&#22577;&#12539;&#32113;&#35336;&#36039;&#26009;&#65288;R6.5.1&#22577;&#21578;&#20998;&#65374;&#65289;\R7.5&#26411;&#29694;&#22312;&#65288;6&#26376;&#22577;&#21578;&#20998;&#65289;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  <sheetName val="20240601_日本人"/>
      <sheetName val="20240601_外国人"/>
      <sheetName val="20240601_日本人＋外国人"/>
      <sheetName val="20240701_日本人"/>
      <sheetName val="20240701_外国人"/>
      <sheetName val="20240701_日本人＋外国人"/>
      <sheetName val="20240801_日本人"/>
      <sheetName val="20240801_外国人"/>
      <sheetName val="20240801_日本人＋外国人"/>
      <sheetName val="20240901_日本人"/>
      <sheetName val="20240901_外国人"/>
      <sheetName val="20240901_日本人＋外国人"/>
      <sheetName val="20241001_日本人"/>
      <sheetName val="20241001_外国人"/>
      <sheetName val="20241001_日本人＋外国人"/>
      <sheetName val="20241101_日本人"/>
      <sheetName val="20241101_外国人"/>
      <sheetName val="20241101_日本人＋外国人"/>
      <sheetName val="20241201_日本人"/>
      <sheetName val="20241201_外国人"/>
      <sheetName val="20241201_日本人＋外国人"/>
      <sheetName val="20250101_日本人"/>
      <sheetName val="20250101_外国人"/>
      <sheetName val="20250101_日本人＋外国人"/>
      <sheetName val="20250201_日本人"/>
      <sheetName val="20250201_外国人"/>
      <sheetName val="20250201_日本人＋外国人"/>
      <sheetName val="20250301_日本人"/>
      <sheetName val="20250301_外国人"/>
      <sheetName val="20250301_日本人＋外国人"/>
      <sheetName val="20250401_日本人"/>
      <sheetName val="20250401_外国人"/>
      <sheetName val="20250401_日本人＋外国人"/>
      <sheetName val="20250501_日本人"/>
      <sheetName val="20250501_外国人"/>
      <sheetName val="20250501_日本人＋外国人"/>
      <sheetName val="20250601_日本人"/>
      <sheetName val="20250601_外国人"/>
      <sheetName val="20250601_日本人＋外国人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237</v>
          </cell>
          <cell r="D7">
            <v>211</v>
          </cell>
          <cell r="J7">
            <v>396</v>
          </cell>
          <cell r="K7">
            <v>453</v>
          </cell>
          <cell r="Q7">
            <v>373</v>
          </cell>
          <cell r="R7">
            <v>395</v>
          </cell>
        </row>
        <row r="8">
          <cell r="C8">
            <v>247</v>
          </cell>
          <cell r="D8">
            <v>242</v>
          </cell>
          <cell r="J8">
            <v>475</v>
          </cell>
          <cell r="K8">
            <v>501</v>
          </cell>
          <cell r="Q8">
            <v>352</v>
          </cell>
          <cell r="R8">
            <v>375</v>
          </cell>
        </row>
        <row r="9">
          <cell r="C9">
            <v>264</v>
          </cell>
          <cell r="D9">
            <v>291</v>
          </cell>
          <cell r="J9">
            <v>460</v>
          </cell>
          <cell r="K9">
            <v>488</v>
          </cell>
          <cell r="Q9">
            <v>360</v>
          </cell>
          <cell r="R9">
            <v>375</v>
          </cell>
        </row>
        <row r="10">
          <cell r="C10">
            <v>275</v>
          </cell>
          <cell r="D10">
            <v>254</v>
          </cell>
          <cell r="J10">
            <v>468</v>
          </cell>
          <cell r="K10">
            <v>514</v>
          </cell>
          <cell r="Q10">
            <v>365</v>
          </cell>
          <cell r="R10">
            <v>403</v>
          </cell>
        </row>
        <row r="11">
          <cell r="C11">
            <v>308</v>
          </cell>
          <cell r="D11">
            <v>286</v>
          </cell>
          <cell r="J11">
            <v>493</v>
          </cell>
          <cell r="K11">
            <v>526</v>
          </cell>
          <cell r="Q11">
            <v>413</v>
          </cell>
          <cell r="R11">
            <v>430</v>
          </cell>
        </row>
        <row r="13">
          <cell r="C13">
            <v>320</v>
          </cell>
          <cell r="D13">
            <v>327</v>
          </cell>
          <cell r="J13">
            <v>511</v>
          </cell>
          <cell r="K13">
            <v>557</v>
          </cell>
          <cell r="Q13">
            <v>414</v>
          </cell>
          <cell r="R13">
            <v>500</v>
          </cell>
        </row>
        <row r="14">
          <cell r="C14">
            <v>336</v>
          </cell>
          <cell r="D14">
            <v>309</v>
          </cell>
          <cell r="J14">
            <v>537</v>
          </cell>
          <cell r="K14">
            <v>529</v>
          </cell>
          <cell r="Q14">
            <v>447</v>
          </cell>
          <cell r="R14">
            <v>529</v>
          </cell>
        </row>
        <row r="15">
          <cell r="C15">
            <v>364</v>
          </cell>
          <cell r="D15">
            <v>331</v>
          </cell>
          <cell r="J15">
            <v>567</v>
          </cell>
          <cell r="K15">
            <v>618</v>
          </cell>
          <cell r="Q15">
            <v>432</v>
          </cell>
          <cell r="R15">
            <v>531</v>
          </cell>
        </row>
        <row r="16">
          <cell r="C16">
            <v>389</v>
          </cell>
          <cell r="D16">
            <v>327</v>
          </cell>
          <cell r="J16">
            <v>544</v>
          </cell>
          <cell r="K16">
            <v>562</v>
          </cell>
          <cell r="Q16">
            <v>380</v>
          </cell>
          <cell r="R16">
            <v>504</v>
          </cell>
        </row>
        <row r="17">
          <cell r="C17">
            <v>354</v>
          </cell>
          <cell r="D17">
            <v>307</v>
          </cell>
          <cell r="J17">
            <v>556</v>
          </cell>
          <cell r="K17">
            <v>572</v>
          </cell>
          <cell r="Q17">
            <v>257</v>
          </cell>
          <cell r="R17">
            <v>327</v>
          </cell>
        </row>
        <row r="19">
          <cell r="C19">
            <v>354</v>
          </cell>
          <cell r="D19">
            <v>363</v>
          </cell>
          <cell r="J19">
            <v>621</v>
          </cell>
          <cell r="K19">
            <v>568</v>
          </cell>
          <cell r="Q19">
            <v>260</v>
          </cell>
          <cell r="R19">
            <v>396</v>
          </cell>
        </row>
        <row r="20">
          <cell r="C20">
            <v>341</v>
          </cell>
          <cell r="D20">
            <v>343</v>
          </cell>
          <cell r="J20">
            <v>601</v>
          </cell>
          <cell r="K20">
            <v>596</v>
          </cell>
          <cell r="Q20">
            <v>302</v>
          </cell>
          <cell r="R20">
            <v>455</v>
          </cell>
        </row>
        <row r="21">
          <cell r="C21">
            <v>352</v>
          </cell>
          <cell r="D21">
            <v>323</v>
          </cell>
          <cell r="J21">
            <v>661</v>
          </cell>
          <cell r="K21">
            <v>594</v>
          </cell>
          <cell r="Q21">
            <v>285</v>
          </cell>
          <cell r="R21">
            <v>427</v>
          </cell>
        </row>
        <row r="22">
          <cell r="C22">
            <v>315</v>
          </cell>
          <cell r="D22">
            <v>321</v>
          </cell>
          <cell r="J22">
            <v>662</v>
          </cell>
          <cell r="K22">
            <v>593</v>
          </cell>
          <cell r="Q22">
            <v>268</v>
          </cell>
          <cell r="R22">
            <v>445</v>
          </cell>
        </row>
        <row r="23">
          <cell r="C23">
            <v>315</v>
          </cell>
          <cell r="D23">
            <v>314</v>
          </cell>
          <cell r="J23">
            <v>622</v>
          </cell>
          <cell r="K23">
            <v>626</v>
          </cell>
          <cell r="Q23">
            <v>261</v>
          </cell>
          <cell r="R23">
            <v>377</v>
          </cell>
        </row>
        <row r="25">
          <cell r="C25">
            <v>325</v>
          </cell>
          <cell r="D25">
            <v>283</v>
          </cell>
          <cell r="J25">
            <v>630</v>
          </cell>
          <cell r="K25">
            <v>659</v>
          </cell>
          <cell r="Q25">
            <v>209</v>
          </cell>
          <cell r="R25">
            <v>353</v>
          </cell>
        </row>
        <row r="26">
          <cell r="C26">
            <v>322</v>
          </cell>
          <cell r="D26">
            <v>314</v>
          </cell>
          <cell r="J26">
            <v>660</v>
          </cell>
          <cell r="K26">
            <v>635</v>
          </cell>
          <cell r="Q26">
            <v>176</v>
          </cell>
          <cell r="R26">
            <v>304</v>
          </cell>
        </row>
        <row r="27">
          <cell r="C27">
            <v>331</v>
          </cell>
          <cell r="D27">
            <v>315</v>
          </cell>
          <cell r="J27">
            <v>672</v>
          </cell>
          <cell r="K27">
            <v>715</v>
          </cell>
          <cell r="Q27">
            <v>178</v>
          </cell>
          <cell r="R27">
            <v>324</v>
          </cell>
        </row>
        <row r="28">
          <cell r="C28">
            <v>320</v>
          </cell>
          <cell r="D28">
            <v>292</v>
          </cell>
          <cell r="J28">
            <v>659</v>
          </cell>
          <cell r="K28">
            <v>647</v>
          </cell>
          <cell r="Q28">
            <v>151</v>
          </cell>
          <cell r="R28">
            <v>297</v>
          </cell>
        </row>
        <row r="29">
          <cell r="C29">
            <v>348</v>
          </cell>
          <cell r="D29">
            <v>308</v>
          </cell>
          <cell r="J29">
            <v>623</v>
          </cell>
          <cell r="K29">
            <v>668</v>
          </cell>
          <cell r="Q29">
            <v>136</v>
          </cell>
          <cell r="R29">
            <v>288</v>
          </cell>
        </row>
        <row r="31">
          <cell r="C31">
            <v>361</v>
          </cell>
          <cell r="D31">
            <v>364</v>
          </cell>
          <cell r="J31">
            <v>678</v>
          </cell>
          <cell r="K31">
            <v>682</v>
          </cell>
          <cell r="Q31">
            <v>113</v>
          </cell>
          <cell r="R31">
            <v>254</v>
          </cell>
        </row>
        <row r="32">
          <cell r="C32">
            <v>406</v>
          </cell>
          <cell r="D32">
            <v>402</v>
          </cell>
          <cell r="J32">
            <v>691</v>
          </cell>
          <cell r="K32">
            <v>653</v>
          </cell>
          <cell r="Q32">
            <v>102</v>
          </cell>
          <cell r="R32">
            <v>207</v>
          </cell>
        </row>
        <row r="33">
          <cell r="C33">
            <v>412</v>
          </cell>
          <cell r="D33">
            <v>460</v>
          </cell>
          <cell r="J33">
            <v>640</v>
          </cell>
          <cell r="K33">
            <v>648</v>
          </cell>
          <cell r="Q33">
            <v>85</v>
          </cell>
          <cell r="R33">
            <v>189</v>
          </cell>
        </row>
        <row r="34">
          <cell r="C34">
            <v>470</v>
          </cell>
          <cell r="D34">
            <v>455</v>
          </cell>
          <cell r="J34">
            <v>582</v>
          </cell>
          <cell r="K34">
            <v>555</v>
          </cell>
          <cell r="Q34">
            <v>60</v>
          </cell>
          <cell r="R34">
            <v>135</v>
          </cell>
        </row>
        <row r="35">
          <cell r="C35">
            <v>450</v>
          </cell>
          <cell r="D35">
            <v>499</v>
          </cell>
          <cell r="J35">
            <v>624</v>
          </cell>
          <cell r="K35">
            <v>518</v>
          </cell>
          <cell r="Q35">
            <v>43</v>
          </cell>
          <cell r="R35">
            <v>126</v>
          </cell>
        </row>
        <row r="37">
          <cell r="C37">
            <v>464</v>
          </cell>
          <cell r="D37">
            <v>503</v>
          </cell>
          <cell r="J37">
            <v>628</v>
          </cell>
          <cell r="K37">
            <v>580</v>
          </cell>
          <cell r="Q37">
            <v>20</v>
          </cell>
          <cell r="R37">
            <v>81</v>
          </cell>
        </row>
        <row r="38">
          <cell r="C38">
            <v>482</v>
          </cell>
          <cell r="D38">
            <v>553</v>
          </cell>
          <cell r="J38">
            <v>575</v>
          </cell>
          <cell r="K38">
            <v>485</v>
          </cell>
          <cell r="Q38">
            <v>24</v>
          </cell>
          <cell r="R38">
            <v>78</v>
          </cell>
        </row>
        <row r="39">
          <cell r="C39">
            <v>496</v>
          </cell>
          <cell r="D39">
            <v>496</v>
          </cell>
          <cell r="J39">
            <v>484</v>
          </cell>
          <cell r="K39">
            <v>488</v>
          </cell>
          <cell r="Q39">
            <v>17</v>
          </cell>
          <cell r="R39">
            <v>60</v>
          </cell>
        </row>
        <row r="40">
          <cell r="C40">
            <v>451</v>
          </cell>
          <cell r="D40">
            <v>544</v>
          </cell>
          <cell r="J40">
            <v>458</v>
          </cell>
          <cell r="K40">
            <v>417</v>
          </cell>
          <cell r="Q40">
            <v>5</v>
          </cell>
          <cell r="R40">
            <v>38</v>
          </cell>
        </row>
        <row r="41">
          <cell r="C41">
            <v>457</v>
          </cell>
          <cell r="D41">
            <v>510</v>
          </cell>
          <cell r="J41">
            <v>449</v>
          </cell>
          <cell r="K41">
            <v>460</v>
          </cell>
          <cell r="Q41">
            <v>8</v>
          </cell>
          <cell r="R41">
            <v>27</v>
          </cell>
        </row>
        <row r="43">
          <cell r="C43">
            <v>439</v>
          </cell>
          <cell r="D43">
            <v>484</v>
          </cell>
          <cell r="J43">
            <v>459</v>
          </cell>
          <cell r="K43">
            <v>438</v>
          </cell>
          <cell r="Q43">
            <v>9</v>
          </cell>
          <cell r="R43">
            <v>20</v>
          </cell>
        </row>
        <row r="44">
          <cell r="C44">
            <v>453</v>
          </cell>
          <cell r="D44">
            <v>473</v>
          </cell>
          <cell r="J44">
            <v>412</v>
          </cell>
          <cell r="K44">
            <v>437</v>
          </cell>
          <cell r="Q44">
            <v>4</v>
          </cell>
          <cell r="R44">
            <v>9</v>
          </cell>
        </row>
        <row r="45">
          <cell r="C45">
            <v>458</v>
          </cell>
          <cell r="D45">
            <v>446</v>
          </cell>
          <cell r="J45">
            <v>384</v>
          </cell>
          <cell r="K45">
            <v>404</v>
          </cell>
          <cell r="Q45">
            <v>0</v>
          </cell>
          <cell r="R45">
            <v>7</v>
          </cell>
        </row>
        <row r="46">
          <cell r="C46">
            <v>428</v>
          </cell>
          <cell r="D46">
            <v>491</v>
          </cell>
          <cell r="J46">
            <v>392</v>
          </cell>
          <cell r="K46">
            <v>377</v>
          </cell>
          <cell r="Q46">
            <v>6</v>
          </cell>
          <cell r="R46">
            <v>4</v>
          </cell>
        </row>
        <row r="47">
          <cell r="C47">
            <v>377</v>
          </cell>
          <cell r="D47">
            <v>468</v>
          </cell>
          <cell r="J47">
            <v>383</v>
          </cell>
          <cell r="K47">
            <v>378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2</v>
          </cell>
          <cell r="J7">
            <v>26</v>
          </cell>
          <cell r="K7">
            <v>17</v>
          </cell>
          <cell r="Q7">
            <v>2</v>
          </cell>
          <cell r="R7">
            <v>2</v>
          </cell>
        </row>
        <row r="8">
          <cell r="C8">
            <v>5</v>
          </cell>
          <cell r="D8">
            <v>3</v>
          </cell>
          <cell r="J8">
            <v>21</v>
          </cell>
          <cell r="K8">
            <v>18</v>
          </cell>
          <cell r="Q8">
            <v>0</v>
          </cell>
          <cell r="R8">
            <v>1</v>
          </cell>
        </row>
        <row r="9">
          <cell r="C9">
            <v>2</v>
          </cell>
          <cell r="D9">
            <v>4</v>
          </cell>
          <cell r="J9">
            <v>23</v>
          </cell>
          <cell r="K9">
            <v>23</v>
          </cell>
          <cell r="Q9">
            <v>2</v>
          </cell>
          <cell r="R9">
            <v>2</v>
          </cell>
        </row>
        <row r="10">
          <cell r="C10">
            <v>6</v>
          </cell>
          <cell r="D10">
            <v>4</v>
          </cell>
          <cell r="J10">
            <v>19</v>
          </cell>
          <cell r="K10">
            <v>12</v>
          </cell>
          <cell r="Q10">
            <v>2</v>
          </cell>
          <cell r="R10">
            <v>1</v>
          </cell>
        </row>
        <row r="11">
          <cell r="C11">
            <v>2</v>
          </cell>
          <cell r="D11">
            <v>1</v>
          </cell>
          <cell r="J11">
            <v>20</v>
          </cell>
          <cell r="K11">
            <v>15</v>
          </cell>
          <cell r="Q11">
            <v>1</v>
          </cell>
          <cell r="R11">
            <v>1</v>
          </cell>
        </row>
        <row r="13">
          <cell r="C13">
            <v>3</v>
          </cell>
          <cell r="D13">
            <v>7</v>
          </cell>
          <cell r="J13">
            <v>18</v>
          </cell>
          <cell r="K13">
            <v>15</v>
          </cell>
          <cell r="Q13">
            <v>0</v>
          </cell>
          <cell r="R13">
            <v>4</v>
          </cell>
        </row>
        <row r="14">
          <cell r="C14">
            <v>3</v>
          </cell>
          <cell r="D14">
            <v>5</v>
          </cell>
          <cell r="J14">
            <v>13</v>
          </cell>
          <cell r="K14">
            <v>8</v>
          </cell>
          <cell r="Q14">
            <v>5</v>
          </cell>
          <cell r="R14">
            <v>2</v>
          </cell>
        </row>
        <row r="15">
          <cell r="C15">
            <v>2</v>
          </cell>
          <cell r="D15">
            <v>1</v>
          </cell>
          <cell r="J15">
            <v>17</v>
          </cell>
          <cell r="K15">
            <v>20</v>
          </cell>
          <cell r="Q15">
            <v>1</v>
          </cell>
          <cell r="R15">
            <v>3</v>
          </cell>
        </row>
        <row r="16">
          <cell r="C16">
            <v>7</v>
          </cell>
          <cell r="D16">
            <v>4</v>
          </cell>
          <cell r="J16">
            <v>16</v>
          </cell>
          <cell r="K16">
            <v>19</v>
          </cell>
          <cell r="Q16">
            <v>0</v>
          </cell>
          <cell r="R16">
            <v>3</v>
          </cell>
        </row>
        <row r="17">
          <cell r="C17">
            <v>2</v>
          </cell>
          <cell r="D17">
            <v>1</v>
          </cell>
          <cell r="J17">
            <v>15</v>
          </cell>
          <cell r="K17">
            <v>20</v>
          </cell>
          <cell r="Q17">
            <v>3</v>
          </cell>
          <cell r="R17">
            <v>2</v>
          </cell>
        </row>
        <row r="19">
          <cell r="C19">
            <v>4</v>
          </cell>
          <cell r="D19">
            <v>4</v>
          </cell>
          <cell r="J19">
            <v>12</v>
          </cell>
          <cell r="K19">
            <v>10</v>
          </cell>
          <cell r="Q19">
            <v>2</v>
          </cell>
          <cell r="R19">
            <v>0</v>
          </cell>
        </row>
        <row r="20">
          <cell r="C20">
            <v>6</v>
          </cell>
          <cell r="D20">
            <v>7</v>
          </cell>
          <cell r="J20">
            <v>11</v>
          </cell>
          <cell r="K20">
            <v>9</v>
          </cell>
          <cell r="Q20">
            <v>0</v>
          </cell>
          <cell r="R20">
            <v>2</v>
          </cell>
        </row>
        <row r="21">
          <cell r="C21">
            <v>5</v>
          </cell>
          <cell r="D21">
            <v>1</v>
          </cell>
          <cell r="J21">
            <v>11</v>
          </cell>
          <cell r="K21">
            <v>11</v>
          </cell>
          <cell r="Q21">
            <v>2</v>
          </cell>
          <cell r="R21">
            <v>1</v>
          </cell>
        </row>
        <row r="22">
          <cell r="C22">
            <v>5</v>
          </cell>
          <cell r="D22">
            <v>4</v>
          </cell>
          <cell r="J22">
            <v>12</v>
          </cell>
          <cell r="K22">
            <v>16</v>
          </cell>
          <cell r="Q22">
            <v>1</v>
          </cell>
          <cell r="R22">
            <v>0</v>
          </cell>
        </row>
        <row r="23">
          <cell r="C23">
            <v>0</v>
          </cell>
          <cell r="D23">
            <v>2</v>
          </cell>
          <cell r="J23">
            <v>9</v>
          </cell>
          <cell r="K23">
            <v>14</v>
          </cell>
          <cell r="Q23">
            <v>0</v>
          </cell>
          <cell r="R23">
            <v>1</v>
          </cell>
        </row>
        <row r="25">
          <cell r="C25">
            <v>4</v>
          </cell>
          <cell r="D25">
            <v>2</v>
          </cell>
          <cell r="J25">
            <v>10</v>
          </cell>
          <cell r="K25">
            <v>11</v>
          </cell>
          <cell r="Q25">
            <v>0</v>
          </cell>
          <cell r="R25">
            <v>0</v>
          </cell>
        </row>
        <row r="26">
          <cell r="C26">
            <v>4</v>
          </cell>
          <cell r="D26">
            <v>7</v>
          </cell>
          <cell r="J26">
            <v>9</v>
          </cell>
          <cell r="K26">
            <v>16</v>
          </cell>
          <cell r="Q26">
            <v>1</v>
          </cell>
          <cell r="R26">
            <v>0</v>
          </cell>
        </row>
        <row r="27">
          <cell r="C27">
            <v>3</v>
          </cell>
          <cell r="D27">
            <v>4</v>
          </cell>
          <cell r="J27">
            <v>11</v>
          </cell>
          <cell r="K27">
            <v>10</v>
          </cell>
          <cell r="Q27">
            <v>0</v>
          </cell>
          <cell r="R27">
            <v>0</v>
          </cell>
        </row>
        <row r="28">
          <cell r="C28">
            <v>3</v>
          </cell>
          <cell r="D28">
            <v>8</v>
          </cell>
          <cell r="J28">
            <v>15</v>
          </cell>
          <cell r="K28">
            <v>9</v>
          </cell>
          <cell r="Q28">
            <v>1</v>
          </cell>
          <cell r="R28">
            <v>1</v>
          </cell>
        </row>
        <row r="29">
          <cell r="C29">
            <v>17</v>
          </cell>
          <cell r="D29">
            <v>10</v>
          </cell>
          <cell r="J29">
            <v>5</v>
          </cell>
          <cell r="K29">
            <v>7</v>
          </cell>
          <cell r="Q29">
            <v>0</v>
          </cell>
          <cell r="R29">
            <v>0</v>
          </cell>
        </row>
        <row r="31">
          <cell r="C31">
            <v>18</v>
          </cell>
          <cell r="D31">
            <v>19</v>
          </cell>
          <cell r="J31">
            <v>10</v>
          </cell>
          <cell r="K31">
            <v>16</v>
          </cell>
          <cell r="Q31">
            <v>0</v>
          </cell>
          <cell r="R31">
            <v>0</v>
          </cell>
        </row>
        <row r="32">
          <cell r="C32">
            <v>26</v>
          </cell>
          <cell r="D32">
            <v>11</v>
          </cell>
          <cell r="J32">
            <v>3</v>
          </cell>
          <cell r="K32">
            <v>10</v>
          </cell>
          <cell r="Q32">
            <v>0</v>
          </cell>
          <cell r="R32">
            <v>0</v>
          </cell>
        </row>
        <row r="33">
          <cell r="C33">
            <v>21</v>
          </cell>
          <cell r="D33">
            <v>13</v>
          </cell>
          <cell r="J33">
            <v>5</v>
          </cell>
          <cell r="K33">
            <v>10</v>
          </cell>
          <cell r="Q33">
            <v>0</v>
          </cell>
          <cell r="R33">
            <v>1</v>
          </cell>
        </row>
        <row r="34">
          <cell r="C34">
            <v>25</v>
          </cell>
          <cell r="D34">
            <v>23</v>
          </cell>
          <cell r="J34">
            <v>10</v>
          </cell>
          <cell r="K34">
            <v>7</v>
          </cell>
          <cell r="Q34">
            <v>0</v>
          </cell>
          <cell r="R34">
            <v>0</v>
          </cell>
        </row>
        <row r="35">
          <cell r="C35">
            <v>35</v>
          </cell>
          <cell r="D35">
            <v>23</v>
          </cell>
          <cell r="J35">
            <v>12</v>
          </cell>
          <cell r="K35">
            <v>13</v>
          </cell>
          <cell r="Q35">
            <v>0</v>
          </cell>
          <cell r="R35">
            <v>1</v>
          </cell>
        </row>
        <row r="37">
          <cell r="C37">
            <v>38</v>
          </cell>
          <cell r="D37">
            <v>32</v>
          </cell>
          <cell r="J37">
            <v>12</v>
          </cell>
          <cell r="K37">
            <v>12</v>
          </cell>
          <cell r="Q37">
            <v>0</v>
          </cell>
          <cell r="R37">
            <v>0</v>
          </cell>
        </row>
        <row r="38">
          <cell r="C38">
            <v>38</v>
          </cell>
          <cell r="D38">
            <v>14</v>
          </cell>
          <cell r="J38">
            <v>10</v>
          </cell>
          <cell r="K38">
            <v>4</v>
          </cell>
          <cell r="Q38">
            <v>0</v>
          </cell>
          <cell r="R38">
            <v>0</v>
          </cell>
        </row>
        <row r="39">
          <cell r="C39">
            <v>38</v>
          </cell>
          <cell r="D39">
            <v>17</v>
          </cell>
          <cell r="J39">
            <v>5</v>
          </cell>
          <cell r="K39">
            <v>8</v>
          </cell>
          <cell r="Q39">
            <v>0</v>
          </cell>
          <cell r="R39">
            <v>0</v>
          </cell>
        </row>
        <row r="40">
          <cell r="C40">
            <v>39</v>
          </cell>
          <cell r="D40">
            <v>25</v>
          </cell>
          <cell r="J40">
            <v>4</v>
          </cell>
          <cell r="K40">
            <v>8</v>
          </cell>
          <cell r="Q40">
            <v>0</v>
          </cell>
          <cell r="R40">
            <v>0</v>
          </cell>
        </row>
        <row r="41">
          <cell r="C41">
            <v>38</v>
          </cell>
          <cell r="D41">
            <v>24</v>
          </cell>
          <cell r="J41">
            <v>5</v>
          </cell>
          <cell r="K41">
            <v>4</v>
          </cell>
          <cell r="Q41">
            <v>0</v>
          </cell>
          <cell r="R41">
            <v>0</v>
          </cell>
        </row>
        <row r="43">
          <cell r="C43">
            <v>27</v>
          </cell>
          <cell r="D43">
            <v>23</v>
          </cell>
          <cell r="J43">
            <v>3</v>
          </cell>
          <cell r="K43">
            <v>3</v>
          </cell>
          <cell r="Q43">
            <v>0</v>
          </cell>
          <cell r="R43">
            <v>0</v>
          </cell>
        </row>
        <row r="44">
          <cell r="C44">
            <v>35</v>
          </cell>
          <cell r="D44">
            <v>29</v>
          </cell>
          <cell r="J44">
            <v>2</v>
          </cell>
          <cell r="K44">
            <v>5</v>
          </cell>
          <cell r="Q44">
            <v>0</v>
          </cell>
          <cell r="R44">
            <v>0</v>
          </cell>
        </row>
        <row r="45">
          <cell r="C45">
            <v>23</v>
          </cell>
          <cell r="D45">
            <v>22</v>
          </cell>
          <cell r="J45">
            <v>4</v>
          </cell>
          <cell r="K45">
            <v>3</v>
          </cell>
          <cell r="Q45">
            <v>0</v>
          </cell>
          <cell r="R45">
            <v>0</v>
          </cell>
        </row>
        <row r="46">
          <cell r="C46">
            <v>23</v>
          </cell>
          <cell r="D46">
            <v>20</v>
          </cell>
          <cell r="J46">
            <v>2</v>
          </cell>
          <cell r="K46">
            <v>4</v>
          </cell>
          <cell r="Q46">
            <v>0</v>
          </cell>
          <cell r="R46">
            <v>0</v>
          </cell>
        </row>
        <row r="47">
          <cell r="C47">
            <v>25</v>
          </cell>
          <cell r="D47">
            <v>28</v>
          </cell>
          <cell r="J47">
            <v>3</v>
          </cell>
          <cell r="K47">
            <v>1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U50"/>
  <sheetViews>
    <sheetView workbookViewId="0">
      <selection activeCell="AA8" sqref="AA8"/>
    </sheetView>
  </sheetViews>
  <sheetFormatPr defaultRowHeight="13"/>
  <cols>
    <col min="1" max="1" width="6.4140625" style="1" customWidth="1"/>
    <col min="2" max="2" width="7.125" style="1" customWidth="1"/>
    <col min="3" max="4" width="6.5" style="1" bestFit="1" customWidth="1"/>
    <col min="5" max="7" width="6.5" style="1" hidden="1" customWidth="1"/>
    <col min="8" max="8" width="6.5" style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1">
      <c r="A1" s="2" t="s">
        <v>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1" ht="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17">
        <v>45778</v>
      </c>
      <c r="P3" s="18"/>
      <c r="Q3" s="18"/>
      <c r="R3" s="19" t="s">
        <v>45</v>
      </c>
    </row>
    <row r="4" spans="1:21" ht="15" customHeight="1">
      <c r="A4" s="3" t="s">
        <v>4</v>
      </c>
      <c r="B4" s="3" t="s">
        <v>21</v>
      </c>
      <c r="C4" s="3" t="s">
        <v>24</v>
      </c>
      <c r="D4" s="3" t="s">
        <v>25</v>
      </c>
      <c r="E4" s="9" t="s">
        <v>26</v>
      </c>
      <c r="F4" s="11" t="s">
        <v>0</v>
      </c>
      <c r="G4" s="14" t="s">
        <v>30</v>
      </c>
      <c r="H4" s="3" t="s">
        <v>29</v>
      </c>
      <c r="I4" s="3" t="s">
        <v>21</v>
      </c>
      <c r="J4" s="3" t="s">
        <v>24</v>
      </c>
      <c r="K4" s="3" t="s">
        <v>25</v>
      </c>
      <c r="L4" s="9" t="s">
        <v>26</v>
      </c>
      <c r="M4" s="11" t="s">
        <v>0</v>
      </c>
      <c r="N4" s="14" t="s">
        <v>30</v>
      </c>
      <c r="O4" s="3" t="s">
        <v>29</v>
      </c>
      <c r="P4" s="3" t="s">
        <v>7</v>
      </c>
      <c r="Q4" s="3" t="s">
        <v>24</v>
      </c>
      <c r="R4" s="3" t="s">
        <v>25</v>
      </c>
      <c r="S4" s="9" t="s">
        <v>26</v>
      </c>
      <c r="T4" s="11" t="s">
        <v>0</v>
      </c>
      <c r="U4" s="14" t="s">
        <v>30</v>
      </c>
    </row>
    <row r="5" spans="1:21" ht="15" customHeight="1">
      <c r="A5" s="5" t="s">
        <v>7</v>
      </c>
      <c r="B5" s="6">
        <v>82257</v>
      </c>
      <c r="C5" s="6">
        <v>39751</v>
      </c>
      <c r="D5" s="6">
        <v>42506</v>
      </c>
      <c r="E5" s="10">
        <v>3805150</v>
      </c>
      <c r="F5" s="12">
        <v>1785205</v>
      </c>
      <c r="G5" s="15">
        <v>2019945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0"/>
      <c r="T5" s="20"/>
      <c r="U5" s="20"/>
    </row>
    <row r="6" spans="1:21" ht="15" customHeight="1">
      <c r="A6" s="6" t="s">
        <v>13</v>
      </c>
      <c r="B6" s="6">
        <v>2651</v>
      </c>
      <c r="C6" s="6">
        <v>1349</v>
      </c>
      <c r="D6" s="6">
        <v>1302</v>
      </c>
      <c r="E6" s="10">
        <v>5652</v>
      </c>
      <c r="F6" s="12">
        <v>2881</v>
      </c>
      <c r="G6" s="15">
        <v>2771</v>
      </c>
      <c r="H6" s="6" t="s">
        <v>31</v>
      </c>
      <c r="I6" s="6">
        <v>4972</v>
      </c>
      <c r="J6" s="6">
        <v>2400</v>
      </c>
      <c r="K6" s="6">
        <v>2572</v>
      </c>
      <c r="L6" s="10">
        <v>184229</v>
      </c>
      <c r="M6" s="12">
        <v>88964</v>
      </c>
      <c r="N6" s="15">
        <v>95265</v>
      </c>
      <c r="O6" s="6" t="s">
        <v>14</v>
      </c>
      <c r="P6" s="6">
        <v>3875</v>
      </c>
      <c r="Q6" s="6">
        <v>1878</v>
      </c>
      <c r="R6" s="6">
        <v>1997</v>
      </c>
      <c r="S6" s="10"/>
      <c r="T6" s="12"/>
      <c r="U6" s="15"/>
    </row>
    <row r="7" spans="1:21" ht="15" customHeight="1">
      <c r="A7" s="7">
        <v>0</v>
      </c>
      <c r="B7" s="6">
        <v>459</v>
      </c>
      <c r="C7" s="8">
        <v>239</v>
      </c>
      <c r="D7" s="8">
        <v>220</v>
      </c>
      <c r="E7" s="10">
        <v>0</v>
      </c>
      <c r="F7" s="13">
        <v>0</v>
      </c>
      <c r="G7" s="16">
        <v>0</v>
      </c>
      <c r="H7" s="7">
        <v>35</v>
      </c>
      <c r="I7" s="6">
        <v>914</v>
      </c>
      <c r="J7" s="8">
        <v>436</v>
      </c>
      <c r="K7" s="8">
        <v>478</v>
      </c>
      <c r="L7" s="10">
        <v>31990</v>
      </c>
      <c r="M7" s="13">
        <v>15260</v>
      </c>
      <c r="N7" s="16">
        <v>16730</v>
      </c>
      <c r="O7" s="7">
        <v>70</v>
      </c>
      <c r="P7" s="6">
        <v>770</v>
      </c>
      <c r="Q7" s="8">
        <v>380</v>
      </c>
      <c r="R7" s="8">
        <v>390</v>
      </c>
      <c r="S7" s="10"/>
      <c r="T7" s="13"/>
      <c r="U7" s="16"/>
    </row>
    <row r="8" spans="1:21" ht="15" customHeight="1">
      <c r="A8" s="7">
        <v>1</v>
      </c>
      <c r="B8" s="6">
        <v>483</v>
      </c>
      <c r="C8" s="8">
        <v>248</v>
      </c>
      <c r="D8" s="8">
        <v>235</v>
      </c>
      <c r="E8" s="10">
        <v>483</v>
      </c>
      <c r="F8" s="13">
        <v>248</v>
      </c>
      <c r="G8" s="16">
        <v>235</v>
      </c>
      <c r="H8" s="7">
        <v>36</v>
      </c>
      <c r="I8" s="6">
        <v>1006</v>
      </c>
      <c r="J8" s="8">
        <v>481</v>
      </c>
      <c r="K8" s="8">
        <v>525</v>
      </c>
      <c r="L8" s="10">
        <v>36216</v>
      </c>
      <c r="M8" s="13">
        <v>17316</v>
      </c>
      <c r="N8" s="16">
        <v>18900</v>
      </c>
      <c r="O8" s="7">
        <v>71</v>
      </c>
      <c r="P8" s="6">
        <v>720</v>
      </c>
      <c r="Q8" s="8">
        <v>347</v>
      </c>
      <c r="R8" s="8">
        <v>373</v>
      </c>
      <c r="S8" s="10"/>
      <c r="T8" s="13"/>
      <c r="U8" s="16"/>
    </row>
    <row r="9" spans="1:21" ht="15" customHeight="1">
      <c r="A9" s="7">
        <v>2</v>
      </c>
      <c r="B9" s="6">
        <v>554</v>
      </c>
      <c r="C9" s="8">
        <v>264</v>
      </c>
      <c r="D9" s="8">
        <v>290</v>
      </c>
      <c r="E9" s="10">
        <v>1108</v>
      </c>
      <c r="F9" s="13">
        <v>528</v>
      </c>
      <c r="G9" s="16">
        <v>580</v>
      </c>
      <c r="H9" s="7">
        <v>37</v>
      </c>
      <c r="I9" s="6">
        <v>986</v>
      </c>
      <c r="J9" s="8">
        <v>477</v>
      </c>
      <c r="K9" s="8">
        <v>509</v>
      </c>
      <c r="L9" s="10">
        <v>36482</v>
      </c>
      <c r="M9" s="13">
        <v>17649</v>
      </c>
      <c r="N9" s="16">
        <v>18833</v>
      </c>
      <c r="O9" s="7">
        <v>72</v>
      </c>
      <c r="P9" s="6">
        <v>760</v>
      </c>
      <c r="Q9" s="8">
        <v>367</v>
      </c>
      <c r="R9" s="8">
        <v>393</v>
      </c>
      <c r="S9" s="10"/>
      <c r="T9" s="13"/>
      <c r="U9" s="16"/>
    </row>
    <row r="10" spans="1:21" ht="15" customHeight="1">
      <c r="A10" s="7">
        <v>3</v>
      </c>
      <c r="B10" s="6">
        <v>559</v>
      </c>
      <c r="C10" s="8">
        <v>287</v>
      </c>
      <c r="D10" s="8">
        <v>272</v>
      </c>
      <c r="E10" s="10">
        <v>1677</v>
      </c>
      <c r="F10" s="13">
        <v>861</v>
      </c>
      <c r="G10" s="16">
        <v>816</v>
      </c>
      <c r="H10" s="7">
        <v>38</v>
      </c>
      <c r="I10" s="6">
        <v>1033</v>
      </c>
      <c r="J10" s="8">
        <v>495</v>
      </c>
      <c r="K10" s="8">
        <v>538</v>
      </c>
      <c r="L10" s="10">
        <v>39254</v>
      </c>
      <c r="M10" s="13">
        <v>18810</v>
      </c>
      <c r="N10" s="16">
        <v>20444</v>
      </c>
      <c r="O10" s="7">
        <v>73</v>
      </c>
      <c r="P10" s="6">
        <v>765</v>
      </c>
      <c r="Q10" s="8">
        <v>373</v>
      </c>
      <c r="R10" s="8">
        <v>392</v>
      </c>
      <c r="S10" s="10"/>
      <c r="T10" s="13"/>
      <c r="U10" s="16"/>
    </row>
    <row r="11" spans="1:21" ht="15" customHeight="1">
      <c r="A11" s="7">
        <v>4</v>
      </c>
      <c r="B11" s="6">
        <v>596</v>
      </c>
      <c r="C11" s="8">
        <v>311</v>
      </c>
      <c r="D11" s="8">
        <v>285</v>
      </c>
      <c r="E11" s="10">
        <v>2384</v>
      </c>
      <c r="F11" s="13">
        <v>1244</v>
      </c>
      <c r="G11" s="16">
        <v>1140</v>
      </c>
      <c r="H11" s="7">
        <v>39</v>
      </c>
      <c r="I11" s="6">
        <v>1033</v>
      </c>
      <c r="J11" s="8">
        <v>511</v>
      </c>
      <c r="K11" s="8">
        <v>522</v>
      </c>
      <c r="L11" s="10">
        <v>40287</v>
      </c>
      <c r="M11" s="13">
        <v>19929</v>
      </c>
      <c r="N11" s="16">
        <v>20358</v>
      </c>
      <c r="O11" s="7">
        <v>74</v>
      </c>
      <c r="P11" s="6">
        <v>860</v>
      </c>
      <c r="Q11" s="8">
        <v>411</v>
      </c>
      <c r="R11" s="8">
        <v>449</v>
      </c>
      <c r="S11" s="10"/>
      <c r="T11" s="13"/>
      <c r="U11" s="16"/>
    </row>
    <row r="12" spans="1:21" ht="15" customHeight="1">
      <c r="A12" s="6" t="s">
        <v>15</v>
      </c>
      <c r="B12" s="6">
        <v>3409</v>
      </c>
      <c r="C12" s="6">
        <v>1782</v>
      </c>
      <c r="D12" s="6">
        <v>1627</v>
      </c>
      <c r="E12" s="10">
        <v>23932</v>
      </c>
      <c r="F12" s="12">
        <v>12573</v>
      </c>
      <c r="G12" s="15">
        <v>11359</v>
      </c>
      <c r="H12" s="6" t="s">
        <v>6</v>
      </c>
      <c r="I12" s="6">
        <v>5743</v>
      </c>
      <c r="J12" s="6">
        <v>2802</v>
      </c>
      <c r="K12" s="6">
        <v>2941</v>
      </c>
      <c r="L12" s="10">
        <v>241341</v>
      </c>
      <c r="M12" s="12">
        <v>117764</v>
      </c>
      <c r="N12" s="15">
        <v>123577</v>
      </c>
      <c r="O12" s="6" t="s">
        <v>37</v>
      </c>
      <c r="P12" s="6">
        <v>4342</v>
      </c>
      <c r="Q12" s="6">
        <v>1941</v>
      </c>
      <c r="R12" s="6">
        <v>2401</v>
      </c>
      <c r="S12" s="10"/>
      <c r="T12" s="12"/>
      <c r="U12" s="15"/>
    </row>
    <row r="13" spans="1:21" ht="15" customHeight="1">
      <c r="A13" s="7">
        <v>5</v>
      </c>
      <c r="B13" s="6">
        <v>669</v>
      </c>
      <c r="C13" s="8">
        <v>337</v>
      </c>
      <c r="D13" s="8">
        <v>332</v>
      </c>
      <c r="E13" s="10">
        <v>3345</v>
      </c>
      <c r="F13" s="13">
        <v>1685</v>
      </c>
      <c r="G13" s="16">
        <v>1660</v>
      </c>
      <c r="H13" s="7">
        <v>40</v>
      </c>
      <c r="I13" s="6">
        <v>1116</v>
      </c>
      <c r="J13" s="8">
        <v>530</v>
      </c>
      <c r="K13" s="8">
        <v>586</v>
      </c>
      <c r="L13" s="10">
        <v>44640</v>
      </c>
      <c r="M13" s="13">
        <v>21200</v>
      </c>
      <c r="N13" s="16">
        <v>23440</v>
      </c>
      <c r="O13" s="7">
        <v>75</v>
      </c>
      <c r="P13" s="6">
        <v>931</v>
      </c>
      <c r="Q13" s="8">
        <v>431</v>
      </c>
      <c r="R13" s="8">
        <v>500</v>
      </c>
      <c r="S13" s="10"/>
      <c r="T13" s="13"/>
      <c r="U13" s="16"/>
    </row>
    <row r="14" spans="1:21" ht="15" customHeight="1">
      <c r="A14" s="7">
        <v>6</v>
      </c>
      <c r="B14" s="6">
        <v>652</v>
      </c>
      <c r="C14" s="8">
        <v>334</v>
      </c>
      <c r="D14" s="8">
        <v>318</v>
      </c>
      <c r="E14" s="10">
        <v>3912</v>
      </c>
      <c r="F14" s="13">
        <v>2004</v>
      </c>
      <c r="G14" s="16">
        <v>1908</v>
      </c>
      <c r="H14" s="7">
        <v>41</v>
      </c>
      <c r="I14" s="6">
        <v>1099</v>
      </c>
      <c r="J14" s="8">
        <v>560</v>
      </c>
      <c r="K14" s="8">
        <v>539</v>
      </c>
      <c r="L14" s="10">
        <v>45059</v>
      </c>
      <c r="M14" s="13">
        <v>22960</v>
      </c>
      <c r="N14" s="16">
        <v>22099</v>
      </c>
      <c r="O14" s="7">
        <v>76</v>
      </c>
      <c r="P14" s="6">
        <v>968</v>
      </c>
      <c r="Q14" s="8">
        <v>433</v>
      </c>
      <c r="R14" s="8">
        <v>535</v>
      </c>
      <c r="S14" s="10"/>
      <c r="T14" s="13"/>
      <c r="U14" s="16"/>
    </row>
    <row r="15" spans="1:21" ht="15" customHeight="1">
      <c r="A15" s="7">
        <v>7</v>
      </c>
      <c r="B15" s="6">
        <v>696</v>
      </c>
      <c r="C15" s="8">
        <v>362</v>
      </c>
      <c r="D15" s="8">
        <v>334</v>
      </c>
      <c r="E15" s="10">
        <v>4872</v>
      </c>
      <c r="F15" s="13">
        <v>2534</v>
      </c>
      <c r="G15" s="16">
        <v>2338</v>
      </c>
      <c r="H15" s="7">
        <v>42</v>
      </c>
      <c r="I15" s="6">
        <v>1226</v>
      </c>
      <c r="J15" s="8">
        <v>576</v>
      </c>
      <c r="K15" s="8">
        <v>650</v>
      </c>
      <c r="L15" s="10">
        <v>51492</v>
      </c>
      <c r="M15" s="13">
        <v>24192</v>
      </c>
      <c r="N15" s="16">
        <v>27300</v>
      </c>
      <c r="O15" s="7">
        <v>77</v>
      </c>
      <c r="P15" s="6">
        <v>977</v>
      </c>
      <c r="Q15" s="8">
        <v>449</v>
      </c>
      <c r="R15" s="8">
        <v>528</v>
      </c>
      <c r="S15" s="10"/>
      <c r="T15" s="13"/>
      <c r="U15" s="16"/>
    </row>
    <row r="16" spans="1:21" ht="15" customHeight="1">
      <c r="A16" s="7">
        <v>8</v>
      </c>
      <c r="B16" s="6">
        <v>725</v>
      </c>
      <c r="C16" s="8">
        <v>391</v>
      </c>
      <c r="D16" s="8">
        <v>334</v>
      </c>
      <c r="E16" s="10">
        <v>5800</v>
      </c>
      <c r="F16" s="13">
        <v>3128</v>
      </c>
      <c r="G16" s="16">
        <v>2672</v>
      </c>
      <c r="H16" s="7">
        <v>43</v>
      </c>
      <c r="I16" s="6">
        <v>1138</v>
      </c>
      <c r="J16" s="8">
        <v>572</v>
      </c>
      <c r="K16" s="8">
        <v>566</v>
      </c>
      <c r="L16" s="10">
        <v>48934</v>
      </c>
      <c r="M16" s="13">
        <v>24596</v>
      </c>
      <c r="N16" s="16">
        <v>24338</v>
      </c>
      <c r="O16" s="7">
        <v>78</v>
      </c>
      <c r="P16" s="6">
        <v>858</v>
      </c>
      <c r="Q16" s="8">
        <v>365</v>
      </c>
      <c r="R16" s="8">
        <v>493</v>
      </c>
      <c r="S16" s="10"/>
      <c r="T16" s="13"/>
      <c r="U16" s="16"/>
    </row>
    <row r="17" spans="1:21" ht="15" customHeight="1">
      <c r="A17" s="7">
        <v>9</v>
      </c>
      <c r="B17" s="6">
        <v>667</v>
      </c>
      <c r="C17" s="8">
        <v>358</v>
      </c>
      <c r="D17" s="8">
        <v>309</v>
      </c>
      <c r="E17" s="10">
        <v>6003</v>
      </c>
      <c r="F17" s="13">
        <v>3222</v>
      </c>
      <c r="G17" s="16">
        <v>2781</v>
      </c>
      <c r="H17" s="7">
        <v>44</v>
      </c>
      <c r="I17" s="6">
        <v>1164</v>
      </c>
      <c r="J17" s="8">
        <v>564</v>
      </c>
      <c r="K17" s="8">
        <v>600</v>
      </c>
      <c r="L17" s="10">
        <v>51216</v>
      </c>
      <c r="M17" s="13">
        <v>24816</v>
      </c>
      <c r="N17" s="16">
        <v>26400</v>
      </c>
      <c r="O17" s="7">
        <v>79</v>
      </c>
      <c r="P17" s="6">
        <v>608</v>
      </c>
      <c r="Q17" s="8">
        <v>263</v>
      </c>
      <c r="R17" s="8">
        <v>345</v>
      </c>
      <c r="S17" s="10"/>
      <c r="T17" s="13"/>
      <c r="U17" s="16"/>
    </row>
    <row r="18" spans="1:21" ht="15" customHeight="1">
      <c r="A18" s="6" t="s">
        <v>17</v>
      </c>
      <c r="B18" s="6">
        <v>3362</v>
      </c>
      <c r="C18" s="6">
        <v>1688</v>
      </c>
      <c r="D18" s="6">
        <v>1674</v>
      </c>
      <c r="E18" s="10">
        <v>40064</v>
      </c>
      <c r="F18" s="12">
        <v>20125</v>
      </c>
      <c r="G18" s="15">
        <v>19939</v>
      </c>
      <c r="H18" s="6" t="s">
        <v>33</v>
      </c>
      <c r="I18" s="6">
        <v>6289</v>
      </c>
      <c r="J18" s="6">
        <v>3231</v>
      </c>
      <c r="K18" s="6">
        <v>3058</v>
      </c>
      <c r="L18" s="10">
        <v>295648</v>
      </c>
      <c r="M18" s="12">
        <v>151841</v>
      </c>
      <c r="N18" s="15">
        <v>143807</v>
      </c>
      <c r="O18" s="6" t="s">
        <v>10</v>
      </c>
      <c r="P18" s="6">
        <v>3490</v>
      </c>
      <c r="Q18" s="6">
        <v>1380</v>
      </c>
      <c r="R18" s="6">
        <v>2110</v>
      </c>
      <c r="S18" s="10"/>
      <c r="T18" s="12"/>
      <c r="U18" s="15"/>
    </row>
    <row r="19" spans="1:21" ht="15" customHeight="1">
      <c r="A19" s="7">
        <v>10</v>
      </c>
      <c r="B19" s="6">
        <v>729</v>
      </c>
      <c r="C19" s="8">
        <v>359</v>
      </c>
      <c r="D19" s="8">
        <v>370</v>
      </c>
      <c r="E19" s="10">
        <v>7290</v>
      </c>
      <c r="F19" s="13">
        <v>3590</v>
      </c>
      <c r="G19" s="16">
        <v>3700</v>
      </c>
      <c r="H19" s="7">
        <v>45</v>
      </c>
      <c r="I19" s="6">
        <v>1249</v>
      </c>
      <c r="J19" s="8">
        <v>644</v>
      </c>
      <c r="K19" s="8">
        <v>605</v>
      </c>
      <c r="L19" s="10">
        <v>56205</v>
      </c>
      <c r="M19" s="13">
        <v>28980</v>
      </c>
      <c r="N19" s="16">
        <v>27225</v>
      </c>
      <c r="O19" s="7">
        <v>80</v>
      </c>
      <c r="P19" s="6">
        <v>653</v>
      </c>
      <c r="Q19" s="8">
        <v>259</v>
      </c>
      <c r="R19" s="8">
        <v>394</v>
      </c>
      <c r="S19" s="10"/>
      <c r="T19" s="13"/>
      <c r="U19" s="16"/>
    </row>
    <row r="20" spans="1:21" ht="15" customHeight="1">
      <c r="A20" s="7">
        <v>11</v>
      </c>
      <c r="B20" s="6">
        <v>703</v>
      </c>
      <c r="C20" s="8">
        <v>347</v>
      </c>
      <c r="D20" s="8">
        <v>356</v>
      </c>
      <c r="E20" s="10">
        <v>7733</v>
      </c>
      <c r="F20" s="13">
        <v>3817</v>
      </c>
      <c r="G20" s="16">
        <v>3916</v>
      </c>
      <c r="H20" s="7">
        <v>46</v>
      </c>
      <c r="I20" s="6">
        <v>1216</v>
      </c>
      <c r="J20" s="8">
        <v>623</v>
      </c>
      <c r="K20" s="8">
        <v>593</v>
      </c>
      <c r="L20" s="10">
        <v>55936</v>
      </c>
      <c r="M20" s="13">
        <v>28658</v>
      </c>
      <c r="N20" s="16">
        <v>27278</v>
      </c>
      <c r="O20" s="7">
        <v>81</v>
      </c>
      <c r="P20" s="6">
        <v>771</v>
      </c>
      <c r="Q20" s="8">
        <v>312</v>
      </c>
      <c r="R20" s="8">
        <v>459</v>
      </c>
      <c r="S20" s="10"/>
      <c r="T20" s="13"/>
      <c r="U20" s="16"/>
    </row>
    <row r="21" spans="1:21" ht="15" customHeight="1">
      <c r="A21" s="7">
        <v>12</v>
      </c>
      <c r="B21" s="6">
        <v>667</v>
      </c>
      <c r="C21" s="8">
        <v>356</v>
      </c>
      <c r="D21" s="8">
        <v>311</v>
      </c>
      <c r="E21" s="10">
        <v>8004</v>
      </c>
      <c r="F21" s="13">
        <v>4272</v>
      </c>
      <c r="G21" s="16">
        <v>3732</v>
      </c>
      <c r="H21" s="7">
        <v>47</v>
      </c>
      <c r="I21" s="6">
        <v>1293</v>
      </c>
      <c r="J21" s="8">
        <v>693</v>
      </c>
      <c r="K21" s="8">
        <v>600</v>
      </c>
      <c r="L21" s="10">
        <v>60771</v>
      </c>
      <c r="M21" s="13">
        <v>32571</v>
      </c>
      <c r="N21" s="16">
        <v>28200</v>
      </c>
      <c r="O21" s="7">
        <v>82</v>
      </c>
      <c r="P21" s="6">
        <v>708</v>
      </c>
      <c r="Q21" s="8">
        <v>272</v>
      </c>
      <c r="R21" s="8">
        <v>436</v>
      </c>
      <c r="S21" s="10"/>
      <c r="T21" s="13"/>
      <c r="U21" s="16"/>
    </row>
    <row r="22" spans="1:21" ht="15" customHeight="1">
      <c r="A22" s="7">
        <v>13</v>
      </c>
      <c r="B22" s="6">
        <v>645</v>
      </c>
      <c r="C22" s="8">
        <v>318</v>
      </c>
      <c r="D22" s="8">
        <v>327</v>
      </c>
      <c r="E22" s="10">
        <v>8385</v>
      </c>
      <c r="F22" s="13">
        <v>4134</v>
      </c>
      <c r="G22" s="16">
        <v>4251</v>
      </c>
      <c r="H22" s="7">
        <v>48</v>
      </c>
      <c r="I22" s="6">
        <v>1283</v>
      </c>
      <c r="J22" s="8">
        <v>647</v>
      </c>
      <c r="K22" s="8">
        <v>636</v>
      </c>
      <c r="L22" s="10">
        <v>61584</v>
      </c>
      <c r="M22" s="13">
        <v>31056</v>
      </c>
      <c r="N22" s="16">
        <v>30528</v>
      </c>
      <c r="O22" s="7">
        <v>83</v>
      </c>
      <c r="P22" s="6">
        <v>725</v>
      </c>
      <c r="Q22" s="8">
        <v>276</v>
      </c>
      <c r="R22" s="8">
        <v>449</v>
      </c>
      <c r="S22" s="10"/>
      <c r="T22" s="13"/>
      <c r="U22" s="16"/>
    </row>
    <row r="23" spans="1:21" ht="15" customHeight="1">
      <c r="A23" s="7">
        <v>14</v>
      </c>
      <c r="B23" s="6">
        <v>618</v>
      </c>
      <c r="C23" s="8">
        <v>308</v>
      </c>
      <c r="D23" s="8">
        <v>310</v>
      </c>
      <c r="E23" s="10">
        <v>8652</v>
      </c>
      <c r="F23" s="13">
        <v>4312</v>
      </c>
      <c r="G23" s="16">
        <v>4340</v>
      </c>
      <c r="H23" s="7">
        <v>49</v>
      </c>
      <c r="I23" s="6">
        <v>1248</v>
      </c>
      <c r="J23" s="8">
        <v>624</v>
      </c>
      <c r="K23" s="8">
        <v>624</v>
      </c>
      <c r="L23" s="10">
        <v>61152</v>
      </c>
      <c r="M23" s="13">
        <v>30576</v>
      </c>
      <c r="N23" s="16">
        <v>30576</v>
      </c>
      <c r="O23" s="7">
        <v>84</v>
      </c>
      <c r="P23" s="6">
        <v>633</v>
      </c>
      <c r="Q23" s="8">
        <v>261</v>
      </c>
      <c r="R23" s="8">
        <v>372</v>
      </c>
      <c r="S23" s="10"/>
      <c r="T23" s="13"/>
      <c r="U23" s="16"/>
    </row>
    <row r="24" spans="1:21" ht="15" customHeight="1">
      <c r="A24" s="6" t="s">
        <v>20</v>
      </c>
      <c r="B24" s="6">
        <v>3247</v>
      </c>
      <c r="C24" s="6">
        <v>1698</v>
      </c>
      <c r="D24" s="6">
        <v>1549</v>
      </c>
      <c r="E24" s="10">
        <v>55280</v>
      </c>
      <c r="F24" s="12">
        <v>28912</v>
      </c>
      <c r="G24" s="15">
        <v>26368</v>
      </c>
      <c r="H24" s="6" t="s">
        <v>32</v>
      </c>
      <c r="I24" s="6">
        <v>6696</v>
      </c>
      <c r="J24" s="6">
        <v>3314</v>
      </c>
      <c r="K24" s="6">
        <v>3382</v>
      </c>
      <c r="L24" s="10">
        <v>348209</v>
      </c>
      <c r="M24" s="12">
        <v>172322</v>
      </c>
      <c r="N24" s="15">
        <v>175887</v>
      </c>
      <c r="O24" s="6" t="s">
        <v>22</v>
      </c>
      <c r="P24" s="6">
        <v>2414</v>
      </c>
      <c r="Q24" s="6">
        <v>850</v>
      </c>
      <c r="R24" s="6">
        <v>1564</v>
      </c>
      <c r="S24" s="10"/>
      <c r="T24" s="12"/>
      <c r="U24" s="15"/>
    </row>
    <row r="25" spans="1:21" ht="15" customHeight="1">
      <c r="A25" s="7">
        <v>15</v>
      </c>
      <c r="B25" s="6">
        <v>632</v>
      </c>
      <c r="C25" s="8">
        <v>338</v>
      </c>
      <c r="D25" s="8">
        <v>294</v>
      </c>
      <c r="E25" s="10">
        <v>9480</v>
      </c>
      <c r="F25" s="13">
        <v>5070</v>
      </c>
      <c r="G25" s="16">
        <v>4410</v>
      </c>
      <c r="H25" s="7">
        <v>50</v>
      </c>
      <c r="I25" s="6">
        <v>1324</v>
      </c>
      <c r="J25" s="8">
        <v>651</v>
      </c>
      <c r="K25" s="8">
        <v>673</v>
      </c>
      <c r="L25" s="10">
        <v>66200</v>
      </c>
      <c r="M25" s="13">
        <v>32550</v>
      </c>
      <c r="N25" s="16">
        <v>33650</v>
      </c>
      <c r="O25" s="7">
        <v>85</v>
      </c>
      <c r="P25" s="6">
        <v>558</v>
      </c>
      <c r="Q25" s="8">
        <v>212</v>
      </c>
      <c r="R25" s="8">
        <v>346</v>
      </c>
      <c r="S25" s="10"/>
      <c r="T25" s="13"/>
      <c r="U25" s="16"/>
    </row>
    <row r="26" spans="1:21" ht="15" customHeight="1">
      <c r="A26" s="7">
        <v>16</v>
      </c>
      <c r="B26" s="6">
        <v>648</v>
      </c>
      <c r="C26" s="8">
        <v>334</v>
      </c>
      <c r="D26" s="8">
        <v>314</v>
      </c>
      <c r="E26" s="10">
        <v>10368</v>
      </c>
      <c r="F26" s="13">
        <v>5344</v>
      </c>
      <c r="G26" s="16">
        <v>5024</v>
      </c>
      <c r="H26" s="7">
        <v>51</v>
      </c>
      <c r="I26" s="6">
        <v>1306</v>
      </c>
      <c r="J26" s="8">
        <v>655</v>
      </c>
      <c r="K26" s="8">
        <v>651</v>
      </c>
      <c r="L26" s="10">
        <v>66606</v>
      </c>
      <c r="M26" s="13">
        <v>33405</v>
      </c>
      <c r="N26" s="16">
        <v>33201</v>
      </c>
      <c r="O26" s="7">
        <v>86</v>
      </c>
      <c r="P26" s="6">
        <v>489</v>
      </c>
      <c r="Q26" s="8">
        <v>172</v>
      </c>
      <c r="R26" s="8">
        <v>317</v>
      </c>
      <c r="S26" s="10"/>
      <c r="T26" s="13"/>
      <c r="U26" s="16"/>
    </row>
    <row r="27" spans="1:21" ht="15" customHeight="1">
      <c r="A27" s="7">
        <v>17</v>
      </c>
      <c r="B27" s="6">
        <v>650</v>
      </c>
      <c r="C27" s="8">
        <v>331</v>
      </c>
      <c r="D27" s="8">
        <v>319</v>
      </c>
      <c r="E27" s="10">
        <v>11050</v>
      </c>
      <c r="F27" s="13">
        <v>5627</v>
      </c>
      <c r="G27" s="16">
        <v>5423</v>
      </c>
      <c r="H27" s="7">
        <v>52</v>
      </c>
      <c r="I27" s="6">
        <v>1412</v>
      </c>
      <c r="J27" s="8">
        <v>697</v>
      </c>
      <c r="K27" s="8">
        <v>715</v>
      </c>
      <c r="L27" s="10">
        <v>73424</v>
      </c>
      <c r="M27" s="13">
        <v>36244</v>
      </c>
      <c r="N27" s="16">
        <v>37180</v>
      </c>
      <c r="O27" s="7">
        <v>87</v>
      </c>
      <c r="P27" s="6">
        <v>497</v>
      </c>
      <c r="Q27" s="8">
        <v>176</v>
      </c>
      <c r="R27" s="8">
        <v>321</v>
      </c>
      <c r="S27" s="10"/>
      <c r="T27" s="13"/>
      <c r="U27" s="16"/>
    </row>
    <row r="28" spans="1:21" ht="15" customHeight="1">
      <c r="A28" s="7">
        <v>18</v>
      </c>
      <c r="B28" s="6">
        <v>641</v>
      </c>
      <c r="C28" s="8">
        <v>334</v>
      </c>
      <c r="D28" s="8">
        <v>307</v>
      </c>
      <c r="E28" s="10">
        <v>11538</v>
      </c>
      <c r="F28" s="13">
        <v>6012</v>
      </c>
      <c r="G28" s="16">
        <v>5526</v>
      </c>
      <c r="H28" s="7">
        <v>53</v>
      </c>
      <c r="I28" s="6">
        <v>1337</v>
      </c>
      <c r="J28" s="8">
        <v>671</v>
      </c>
      <c r="K28" s="8">
        <v>666</v>
      </c>
      <c r="L28" s="10">
        <v>70861</v>
      </c>
      <c r="M28" s="13">
        <v>35563</v>
      </c>
      <c r="N28" s="16">
        <v>35298</v>
      </c>
      <c r="O28" s="7">
        <v>88</v>
      </c>
      <c r="P28" s="6">
        <v>447</v>
      </c>
      <c r="Q28" s="8">
        <v>149</v>
      </c>
      <c r="R28" s="8">
        <v>298</v>
      </c>
      <c r="S28" s="10"/>
      <c r="T28" s="13"/>
      <c r="U28" s="16"/>
    </row>
    <row r="29" spans="1:21" ht="15" customHeight="1">
      <c r="A29" s="7">
        <v>19</v>
      </c>
      <c r="B29" s="6">
        <v>676</v>
      </c>
      <c r="C29" s="8">
        <v>361</v>
      </c>
      <c r="D29" s="8">
        <v>315</v>
      </c>
      <c r="E29" s="10">
        <v>12844</v>
      </c>
      <c r="F29" s="13">
        <v>6859</v>
      </c>
      <c r="G29" s="16">
        <v>5985</v>
      </c>
      <c r="H29" s="7">
        <v>54</v>
      </c>
      <c r="I29" s="6">
        <v>1317</v>
      </c>
      <c r="J29" s="8">
        <v>640</v>
      </c>
      <c r="K29" s="8">
        <v>677</v>
      </c>
      <c r="L29" s="10">
        <v>71118</v>
      </c>
      <c r="M29" s="13">
        <v>34560</v>
      </c>
      <c r="N29" s="16">
        <v>36558</v>
      </c>
      <c r="O29" s="7">
        <v>89</v>
      </c>
      <c r="P29" s="6">
        <v>423</v>
      </c>
      <c r="Q29" s="8">
        <v>141</v>
      </c>
      <c r="R29" s="8">
        <v>282</v>
      </c>
      <c r="S29" s="10"/>
      <c r="T29" s="13"/>
      <c r="U29" s="16"/>
    </row>
    <row r="30" spans="1:21" ht="15" customHeight="1">
      <c r="A30" s="6" t="s">
        <v>18</v>
      </c>
      <c r="B30" s="6">
        <v>4519</v>
      </c>
      <c r="C30" s="6">
        <v>2225</v>
      </c>
      <c r="D30" s="6">
        <v>2294</v>
      </c>
      <c r="E30" s="10">
        <v>100036</v>
      </c>
      <c r="F30" s="12">
        <v>49214</v>
      </c>
      <c r="G30" s="15">
        <v>50822</v>
      </c>
      <c r="H30" s="6" t="s">
        <v>35</v>
      </c>
      <c r="I30" s="6">
        <v>6346</v>
      </c>
      <c r="J30" s="6">
        <v>3242</v>
      </c>
      <c r="K30" s="6">
        <v>3104</v>
      </c>
      <c r="L30" s="10">
        <v>361123</v>
      </c>
      <c r="M30" s="12">
        <v>184602</v>
      </c>
      <c r="N30" s="15">
        <v>176521</v>
      </c>
      <c r="O30" s="6" t="s">
        <v>38</v>
      </c>
      <c r="P30" s="6">
        <v>1318</v>
      </c>
      <c r="Q30" s="6">
        <v>402</v>
      </c>
      <c r="R30" s="6">
        <v>916</v>
      </c>
      <c r="S30" s="10"/>
      <c r="T30" s="12"/>
      <c r="U30" s="15"/>
    </row>
    <row r="31" spans="1:21" ht="15" customHeight="1">
      <c r="A31" s="7">
        <v>20</v>
      </c>
      <c r="B31" s="6">
        <v>772</v>
      </c>
      <c r="C31" s="8">
        <v>381</v>
      </c>
      <c r="D31" s="8">
        <v>391</v>
      </c>
      <c r="E31" s="10">
        <v>15440</v>
      </c>
      <c r="F31" s="13">
        <v>7620</v>
      </c>
      <c r="G31" s="16">
        <v>7820</v>
      </c>
      <c r="H31" s="7">
        <v>55</v>
      </c>
      <c r="I31" s="6">
        <v>1368</v>
      </c>
      <c r="J31" s="8">
        <v>675</v>
      </c>
      <c r="K31" s="8">
        <v>693</v>
      </c>
      <c r="L31" s="10">
        <v>75240</v>
      </c>
      <c r="M31" s="13">
        <v>37125</v>
      </c>
      <c r="N31" s="16">
        <v>38115</v>
      </c>
      <c r="O31" s="7">
        <v>90</v>
      </c>
      <c r="P31" s="6">
        <v>367</v>
      </c>
      <c r="Q31" s="8">
        <v>112</v>
      </c>
      <c r="R31" s="8">
        <v>255</v>
      </c>
      <c r="S31" s="10"/>
      <c r="T31" s="13"/>
      <c r="U31" s="16"/>
    </row>
    <row r="32" spans="1:21" ht="15" customHeight="1">
      <c r="A32" s="7">
        <v>21</v>
      </c>
      <c r="B32" s="6">
        <v>834</v>
      </c>
      <c r="C32" s="8">
        <v>424</v>
      </c>
      <c r="D32" s="8">
        <v>410</v>
      </c>
      <c r="E32" s="10">
        <v>17514</v>
      </c>
      <c r="F32" s="13">
        <v>8904</v>
      </c>
      <c r="G32" s="16">
        <v>8610</v>
      </c>
      <c r="H32" s="7">
        <v>56</v>
      </c>
      <c r="I32" s="6">
        <v>1365</v>
      </c>
      <c r="J32" s="8">
        <v>702</v>
      </c>
      <c r="K32" s="8">
        <v>663</v>
      </c>
      <c r="L32" s="10">
        <v>76440</v>
      </c>
      <c r="M32" s="13">
        <v>39312</v>
      </c>
      <c r="N32" s="16">
        <v>37128</v>
      </c>
      <c r="O32" s="7">
        <v>91</v>
      </c>
      <c r="P32" s="6">
        <v>311</v>
      </c>
      <c r="Q32" s="8">
        <v>103</v>
      </c>
      <c r="R32" s="8">
        <v>208</v>
      </c>
      <c r="S32" s="10"/>
      <c r="T32" s="13"/>
      <c r="U32" s="16"/>
    </row>
    <row r="33" spans="1:21" ht="15" customHeight="1">
      <c r="A33" s="7">
        <v>22</v>
      </c>
      <c r="B33" s="6">
        <v>925</v>
      </c>
      <c r="C33" s="8">
        <v>445</v>
      </c>
      <c r="D33" s="8">
        <v>480</v>
      </c>
      <c r="E33" s="10">
        <v>20350</v>
      </c>
      <c r="F33" s="13">
        <v>9790</v>
      </c>
      <c r="G33" s="16">
        <v>10560</v>
      </c>
      <c r="H33" s="7">
        <v>57</v>
      </c>
      <c r="I33" s="6">
        <v>1296</v>
      </c>
      <c r="J33" s="8">
        <v>646</v>
      </c>
      <c r="K33" s="8">
        <v>650</v>
      </c>
      <c r="L33" s="10">
        <v>73872</v>
      </c>
      <c r="M33" s="13">
        <v>36822</v>
      </c>
      <c r="N33" s="16">
        <v>37050</v>
      </c>
      <c r="O33" s="7">
        <v>92</v>
      </c>
      <c r="P33" s="6">
        <v>274</v>
      </c>
      <c r="Q33" s="8">
        <v>83</v>
      </c>
      <c r="R33" s="8">
        <v>191</v>
      </c>
      <c r="S33" s="10"/>
      <c r="T33" s="13"/>
      <c r="U33" s="16"/>
    </row>
    <row r="34" spans="1:21" ht="15" customHeight="1">
      <c r="A34" s="7">
        <v>23</v>
      </c>
      <c r="B34" s="6">
        <v>980</v>
      </c>
      <c r="C34" s="8">
        <v>500</v>
      </c>
      <c r="D34" s="8">
        <v>480</v>
      </c>
      <c r="E34" s="10">
        <v>22540</v>
      </c>
      <c r="F34" s="13">
        <v>11500</v>
      </c>
      <c r="G34" s="16">
        <v>11040</v>
      </c>
      <c r="H34" s="7">
        <v>58</v>
      </c>
      <c r="I34" s="6">
        <v>1132</v>
      </c>
      <c r="J34" s="8">
        <v>578</v>
      </c>
      <c r="K34" s="8">
        <v>554</v>
      </c>
      <c r="L34" s="10">
        <v>65656</v>
      </c>
      <c r="M34" s="13">
        <v>33524</v>
      </c>
      <c r="N34" s="16">
        <v>32132</v>
      </c>
      <c r="O34" s="7">
        <v>93</v>
      </c>
      <c r="P34" s="6">
        <v>192</v>
      </c>
      <c r="Q34" s="8">
        <v>59</v>
      </c>
      <c r="R34" s="8">
        <v>133</v>
      </c>
      <c r="S34" s="10"/>
      <c r="T34" s="13"/>
      <c r="U34" s="16"/>
    </row>
    <row r="35" spans="1:21" ht="15" customHeight="1">
      <c r="A35" s="7">
        <v>24</v>
      </c>
      <c r="B35" s="6">
        <v>1008</v>
      </c>
      <c r="C35" s="8">
        <v>475</v>
      </c>
      <c r="D35" s="8">
        <v>533</v>
      </c>
      <c r="E35" s="10">
        <v>24192</v>
      </c>
      <c r="F35" s="13">
        <v>11400</v>
      </c>
      <c r="G35" s="16">
        <v>12792</v>
      </c>
      <c r="H35" s="7">
        <v>59</v>
      </c>
      <c r="I35" s="6">
        <v>1185</v>
      </c>
      <c r="J35" s="8">
        <v>641</v>
      </c>
      <c r="K35" s="8">
        <v>544</v>
      </c>
      <c r="L35" s="10">
        <v>69915</v>
      </c>
      <c r="M35" s="13">
        <v>37819</v>
      </c>
      <c r="N35" s="16">
        <v>32096</v>
      </c>
      <c r="O35" s="7">
        <v>94</v>
      </c>
      <c r="P35" s="6">
        <v>174</v>
      </c>
      <c r="Q35" s="8">
        <v>45</v>
      </c>
      <c r="R35" s="8">
        <v>129</v>
      </c>
      <c r="S35" s="10"/>
      <c r="T35" s="13"/>
      <c r="U35" s="16"/>
    </row>
    <row r="36" spans="1:21" ht="15" customHeight="1">
      <c r="A36" s="6" t="s">
        <v>3</v>
      </c>
      <c r="B36" s="6">
        <v>5255</v>
      </c>
      <c r="C36" s="6">
        <v>2545</v>
      </c>
      <c r="D36" s="6">
        <v>2710</v>
      </c>
      <c r="E36" s="10">
        <v>141857</v>
      </c>
      <c r="F36" s="12">
        <v>68697</v>
      </c>
      <c r="G36" s="15">
        <v>73160</v>
      </c>
      <c r="H36" s="6" t="s">
        <v>36</v>
      </c>
      <c r="I36" s="6">
        <v>5061</v>
      </c>
      <c r="J36" s="6">
        <v>2607</v>
      </c>
      <c r="K36" s="6">
        <v>2454</v>
      </c>
      <c r="L36" s="10">
        <v>312966</v>
      </c>
      <c r="M36" s="12">
        <v>161098</v>
      </c>
      <c r="N36" s="15">
        <v>151868</v>
      </c>
      <c r="O36" s="6" t="s">
        <v>41</v>
      </c>
      <c r="P36" s="6">
        <v>355</v>
      </c>
      <c r="Q36" s="6">
        <v>74</v>
      </c>
      <c r="R36" s="6">
        <v>281</v>
      </c>
      <c r="S36" s="10"/>
      <c r="T36" s="12"/>
      <c r="U36" s="15"/>
    </row>
    <row r="37" spans="1:21" ht="15" customHeight="1">
      <c r="A37" s="7">
        <v>25</v>
      </c>
      <c r="B37" s="6">
        <v>1031</v>
      </c>
      <c r="C37" s="8">
        <v>504</v>
      </c>
      <c r="D37" s="8">
        <v>527</v>
      </c>
      <c r="E37" s="10">
        <v>25775</v>
      </c>
      <c r="F37" s="13">
        <v>12600</v>
      </c>
      <c r="G37" s="16">
        <v>13175</v>
      </c>
      <c r="H37" s="7">
        <v>60</v>
      </c>
      <c r="I37" s="6">
        <v>1221</v>
      </c>
      <c r="J37" s="8">
        <v>650</v>
      </c>
      <c r="K37" s="8">
        <v>571</v>
      </c>
      <c r="L37" s="10">
        <v>73260</v>
      </c>
      <c r="M37" s="13">
        <v>39000</v>
      </c>
      <c r="N37" s="16">
        <v>34260</v>
      </c>
      <c r="O37" s="7">
        <v>95</v>
      </c>
      <c r="P37" s="6">
        <v>101</v>
      </c>
      <c r="Q37" s="8">
        <v>20</v>
      </c>
      <c r="R37" s="8">
        <v>81</v>
      </c>
      <c r="S37" s="10"/>
      <c r="T37" s="13"/>
      <c r="U37" s="16"/>
    </row>
    <row r="38" spans="1:21" ht="15" customHeight="1">
      <c r="A38" s="7">
        <v>26</v>
      </c>
      <c r="B38" s="6">
        <v>1080</v>
      </c>
      <c r="C38" s="8">
        <v>515</v>
      </c>
      <c r="D38" s="8">
        <v>565</v>
      </c>
      <c r="E38" s="10">
        <v>28080</v>
      </c>
      <c r="F38" s="13">
        <v>13390</v>
      </c>
      <c r="G38" s="16">
        <v>14690</v>
      </c>
      <c r="H38" s="7">
        <v>61</v>
      </c>
      <c r="I38" s="6">
        <v>1065</v>
      </c>
      <c r="J38" s="8">
        <v>569</v>
      </c>
      <c r="K38" s="8">
        <v>496</v>
      </c>
      <c r="L38" s="10">
        <v>64965</v>
      </c>
      <c r="M38" s="13">
        <v>34709</v>
      </c>
      <c r="N38" s="16">
        <v>30256</v>
      </c>
      <c r="O38" s="7">
        <v>96</v>
      </c>
      <c r="P38" s="6">
        <v>100</v>
      </c>
      <c r="Q38" s="8">
        <v>25</v>
      </c>
      <c r="R38" s="8">
        <v>75</v>
      </c>
      <c r="S38" s="10"/>
      <c r="T38" s="13"/>
      <c r="U38" s="16"/>
    </row>
    <row r="39" spans="1:21" ht="15" customHeight="1">
      <c r="A39" s="7">
        <v>27</v>
      </c>
      <c r="B39" s="6">
        <v>1059</v>
      </c>
      <c r="C39" s="8">
        <v>526</v>
      </c>
      <c r="D39" s="8">
        <v>533</v>
      </c>
      <c r="E39" s="10">
        <v>28593</v>
      </c>
      <c r="F39" s="13">
        <v>14202</v>
      </c>
      <c r="G39" s="16">
        <v>14391</v>
      </c>
      <c r="H39" s="7">
        <v>62</v>
      </c>
      <c r="I39" s="6">
        <v>984</v>
      </c>
      <c r="J39" s="8">
        <v>493</v>
      </c>
      <c r="K39" s="8">
        <v>491</v>
      </c>
      <c r="L39" s="10">
        <v>61008</v>
      </c>
      <c r="M39" s="13">
        <v>30566</v>
      </c>
      <c r="N39" s="16">
        <v>30442</v>
      </c>
      <c r="O39" s="7">
        <v>97</v>
      </c>
      <c r="P39" s="6">
        <v>78</v>
      </c>
      <c r="Q39" s="8">
        <v>17</v>
      </c>
      <c r="R39" s="8">
        <v>61</v>
      </c>
      <c r="S39" s="10"/>
      <c r="T39" s="13"/>
      <c r="U39" s="16"/>
    </row>
    <row r="40" spans="1:21" ht="15" customHeight="1">
      <c r="A40" s="7">
        <v>28</v>
      </c>
      <c r="B40" s="6">
        <v>1056</v>
      </c>
      <c r="C40" s="8">
        <v>495</v>
      </c>
      <c r="D40" s="8">
        <v>561</v>
      </c>
      <c r="E40" s="10">
        <v>29568</v>
      </c>
      <c r="F40" s="13">
        <v>13860</v>
      </c>
      <c r="G40" s="16">
        <v>15708</v>
      </c>
      <c r="H40" s="7">
        <v>63</v>
      </c>
      <c r="I40" s="6">
        <v>891</v>
      </c>
      <c r="J40" s="8">
        <v>457</v>
      </c>
      <c r="K40" s="8">
        <v>434</v>
      </c>
      <c r="L40" s="10">
        <v>56133</v>
      </c>
      <c r="M40" s="13">
        <v>28791</v>
      </c>
      <c r="N40" s="16">
        <v>27342</v>
      </c>
      <c r="O40" s="7">
        <v>98</v>
      </c>
      <c r="P40" s="6">
        <v>42</v>
      </c>
      <c r="Q40" s="8">
        <v>4</v>
      </c>
      <c r="R40" s="8">
        <v>38</v>
      </c>
      <c r="S40" s="10"/>
      <c r="T40" s="13"/>
      <c r="U40" s="16"/>
    </row>
    <row r="41" spans="1:21" ht="15" customHeight="1">
      <c r="A41" s="7">
        <v>29</v>
      </c>
      <c r="B41" s="6">
        <v>1029</v>
      </c>
      <c r="C41" s="8">
        <v>505</v>
      </c>
      <c r="D41" s="8">
        <v>524</v>
      </c>
      <c r="E41" s="10">
        <v>29841</v>
      </c>
      <c r="F41" s="13">
        <v>14645</v>
      </c>
      <c r="G41" s="16">
        <v>15196</v>
      </c>
      <c r="H41" s="7">
        <v>64</v>
      </c>
      <c r="I41" s="6">
        <v>900</v>
      </c>
      <c r="J41" s="8">
        <v>438</v>
      </c>
      <c r="K41" s="8">
        <v>462</v>
      </c>
      <c r="L41" s="10">
        <v>57600</v>
      </c>
      <c r="M41" s="13">
        <v>28032</v>
      </c>
      <c r="N41" s="16">
        <v>29568</v>
      </c>
      <c r="O41" s="7">
        <v>99</v>
      </c>
      <c r="P41" s="6">
        <v>34</v>
      </c>
      <c r="Q41" s="8">
        <v>8</v>
      </c>
      <c r="R41" s="8">
        <v>26</v>
      </c>
      <c r="S41" s="10"/>
      <c r="T41" s="13"/>
      <c r="U41" s="16"/>
    </row>
    <row r="42" spans="1:21" ht="15" customHeight="1">
      <c r="A42" s="6" t="s">
        <v>16</v>
      </c>
      <c r="B42" s="6">
        <v>4752</v>
      </c>
      <c r="C42" s="6">
        <v>2276</v>
      </c>
      <c r="D42" s="6">
        <v>2476</v>
      </c>
      <c r="E42" s="10">
        <v>151887</v>
      </c>
      <c r="F42" s="12">
        <v>72683</v>
      </c>
      <c r="G42" s="15">
        <v>79204</v>
      </c>
      <c r="H42" s="6" t="s">
        <v>27</v>
      </c>
      <c r="I42" s="6">
        <v>4101</v>
      </c>
      <c r="J42" s="6">
        <v>2048</v>
      </c>
      <c r="K42" s="6">
        <v>2053</v>
      </c>
      <c r="L42" s="10">
        <v>274401</v>
      </c>
      <c r="M42" s="12">
        <v>137016</v>
      </c>
      <c r="N42" s="15">
        <v>137385</v>
      </c>
      <c r="O42" s="6" t="s">
        <v>9</v>
      </c>
      <c r="P42" s="6">
        <v>60</v>
      </c>
      <c r="Q42" s="6">
        <v>19</v>
      </c>
      <c r="R42" s="6">
        <v>41</v>
      </c>
      <c r="S42" s="10"/>
      <c r="T42" s="12"/>
      <c r="U42" s="15"/>
    </row>
    <row r="43" spans="1:21" ht="15" customHeight="1">
      <c r="A43" s="7">
        <v>30</v>
      </c>
      <c r="B43" s="6">
        <v>977</v>
      </c>
      <c r="C43" s="8">
        <v>462</v>
      </c>
      <c r="D43" s="8">
        <v>515</v>
      </c>
      <c r="E43" s="10">
        <v>29310</v>
      </c>
      <c r="F43" s="13">
        <v>13860</v>
      </c>
      <c r="G43" s="16">
        <v>15450</v>
      </c>
      <c r="H43" s="7">
        <v>65</v>
      </c>
      <c r="I43" s="6">
        <v>907</v>
      </c>
      <c r="J43" s="8">
        <v>471</v>
      </c>
      <c r="K43" s="8">
        <v>436</v>
      </c>
      <c r="L43" s="10">
        <v>58955</v>
      </c>
      <c r="M43" s="13">
        <v>30615</v>
      </c>
      <c r="N43" s="16">
        <v>28340</v>
      </c>
      <c r="O43" s="7">
        <v>100</v>
      </c>
      <c r="P43" s="6">
        <v>29</v>
      </c>
      <c r="Q43" s="8">
        <v>9</v>
      </c>
      <c r="R43" s="8">
        <v>20</v>
      </c>
      <c r="S43" s="10"/>
      <c r="T43" s="13"/>
      <c r="U43" s="16"/>
    </row>
    <row r="44" spans="1:21" ht="15" customHeight="1">
      <c r="A44" s="7">
        <v>31</v>
      </c>
      <c r="B44" s="6">
        <v>980</v>
      </c>
      <c r="C44" s="8">
        <v>481</v>
      </c>
      <c r="D44" s="8">
        <v>499</v>
      </c>
      <c r="E44" s="10">
        <v>30380</v>
      </c>
      <c r="F44" s="13">
        <v>14911</v>
      </c>
      <c r="G44" s="16">
        <v>15469</v>
      </c>
      <c r="H44" s="7">
        <v>66</v>
      </c>
      <c r="I44" s="6">
        <v>853</v>
      </c>
      <c r="J44" s="8">
        <v>407</v>
      </c>
      <c r="K44" s="8">
        <v>446</v>
      </c>
      <c r="L44" s="10">
        <v>56298</v>
      </c>
      <c r="M44" s="13">
        <v>26862</v>
      </c>
      <c r="N44" s="16">
        <v>29436</v>
      </c>
      <c r="O44" s="7">
        <v>101</v>
      </c>
      <c r="P44" s="6">
        <v>12</v>
      </c>
      <c r="Q44" s="8">
        <v>4</v>
      </c>
      <c r="R44" s="8">
        <v>8</v>
      </c>
      <c r="S44" s="10"/>
      <c r="T44" s="13"/>
      <c r="U44" s="16"/>
    </row>
    <row r="45" spans="1:21" ht="15" customHeight="1">
      <c r="A45" s="7">
        <v>32</v>
      </c>
      <c r="B45" s="6">
        <v>935</v>
      </c>
      <c r="C45" s="8">
        <v>478</v>
      </c>
      <c r="D45" s="8">
        <v>457</v>
      </c>
      <c r="E45" s="10">
        <v>29920</v>
      </c>
      <c r="F45" s="13">
        <v>15296</v>
      </c>
      <c r="G45" s="16">
        <v>14624</v>
      </c>
      <c r="H45" s="7">
        <v>67</v>
      </c>
      <c r="I45" s="6">
        <v>792</v>
      </c>
      <c r="J45" s="8">
        <v>394</v>
      </c>
      <c r="K45" s="8">
        <v>398</v>
      </c>
      <c r="L45" s="10">
        <v>53064</v>
      </c>
      <c r="M45" s="13">
        <v>26398</v>
      </c>
      <c r="N45" s="16">
        <v>26666</v>
      </c>
      <c r="O45" s="7">
        <v>102</v>
      </c>
      <c r="P45" s="6">
        <v>8</v>
      </c>
      <c r="Q45" s="8">
        <v>0</v>
      </c>
      <c r="R45" s="8">
        <v>8</v>
      </c>
      <c r="S45" s="10"/>
      <c r="T45" s="13"/>
      <c r="U45" s="16"/>
    </row>
    <row r="46" spans="1:21" ht="15" customHeight="1">
      <c r="A46" s="7">
        <v>33</v>
      </c>
      <c r="B46" s="6">
        <v>963</v>
      </c>
      <c r="C46" s="8">
        <v>454</v>
      </c>
      <c r="D46" s="8">
        <v>509</v>
      </c>
      <c r="E46" s="10">
        <v>31779</v>
      </c>
      <c r="F46" s="13">
        <v>14982</v>
      </c>
      <c r="G46" s="16">
        <v>16797</v>
      </c>
      <c r="H46" s="7">
        <v>68</v>
      </c>
      <c r="I46" s="6">
        <v>797</v>
      </c>
      <c r="J46" s="8">
        <v>403</v>
      </c>
      <c r="K46" s="8">
        <v>394</v>
      </c>
      <c r="L46" s="10">
        <v>54196</v>
      </c>
      <c r="M46" s="13">
        <v>27404</v>
      </c>
      <c r="N46" s="16">
        <v>26792</v>
      </c>
      <c r="O46" s="5" t="s">
        <v>42</v>
      </c>
      <c r="P46" s="6">
        <v>11</v>
      </c>
      <c r="Q46" s="8">
        <v>6</v>
      </c>
      <c r="R46" s="8">
        <v>5</v>
      </c>
      <c r="S46" s="10"/>
      <c r="T46" s="13"/>
      <c r="U46" s="16"/>
    </row>
    <row r="47" spans="1:21" ht="15" customHeight="1">
      <c r="A47" s="7">
        <v>34</v>
      </c>
      <c r="B47" s="6">
        <v>897</v>
      </c>
      <c r="C47" s="8">
        <v>401</v>
      </c>
      <c r="D47" s="8">
        <v>496</v>
      </c>
      <c r="E47" s="10">
        <v>30498</v>
      </c>
      <c r="F47" s="13">
        <v>13634</v>
      </c>
      <c r="G47" s="16">
        <v>16864</v>
      </c>
      <c r="H47" s="7">
        <v>69</v>
      </c>
      <c r="I47" s="6">
        <v>752</v>
      </c>
      <c r="J47" s="8">
        <v>373</v>
      </c>
      <c r="K47" s="8">
        <v>379</v>
      </c>
      <c r="L47" s="10">
        <v>51888</v>
      </c>
      <c r="M47" s="13">
        <v>25737</v>
      </c>
      <c r="N47" s="16">
        <v>26151</v>
      </c>
      <c r="O47" s="5" t="s">
        <v>43</v>
      </c>
      <c r="P47" s="6">
        <v>0</v>
      </c>
      <c r="Q47" s="8">
        <v>0</v>
      </c>
      <c r="R47" s="8">
        <v>0</v>
      </c>
      <c r="S47" s="10"/>
      <c r="T47" s="13"/>
      <c r="U47" s="16"/>
    </row>
    <row r="49" s="1" customFormat="1"/>
    <row r="50" s="1" customFormat="1" ht="15.75" customHeight="1"/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Z54"/>
  <sheetViews>
    <sheetView tabSelected="1" workbookViewId="0">
      <selection activeCell="X18" sqref="X18"/>
    </sheetView>
  </sheetViews>
  <sheetFormatPr defaultRowHeight="13"/>
  <cols>
    <col min="1" max="1" width="6.08203125" style="1" customWidth="1"/>
    <col min="2" max="2" width="7.125" style="1" customWidth="1"/>
    <col min="3" max="4" width="6.5" style="1" bestFit="1" customWidth="1"/>
    <col min="5" max="7" width="6.5" style="1" hidden="1" customWidth="1"/>
    <col min="8" max="8" width="6.6640625" style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39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 ht="1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17">
        <v>45809</v>
      </c>
      <c r="P3" s="18"/>
      <c r="Q3" s="18"/>
      <c r="R3" s="19" t="s">
        <v>45</v>
      </c>
      <c r="Z3" s="28" t="s">
        <v>49</v>
      </c>
    </row>
    <row r="4" spans="1:26" ht="15" customHeight="1">
      <c r="A4" s="3" t="s">
        <v>4</v>
      </c>
      <c r="B4" s="3" t="s">
        <v>21</v>
      </c>
      <c r="C4" s="3" t="s">
        <v>24</v>
      </c>
      <c r="D4" s="3" t="s">
        <v>25</v>
      </c>
      <c r="E4" s="9" t="s">
        <v>26</v>
      </c>
      <c r="F4" s="11" t="s">
        <v>0</v>
      </c>
      <c r="G4" s="14" t="s">
        <v>30</v>
      </c>
      <c r="H4" s="3" t="s">
        <v>29</v>
      </c>
      <c r="I4" s="3" t="s">
        <v>21</v>
      </c>
      <c r="J4" s="3" t="s">
        <v>24</v>
      </c>
      <c r="K4" s="3" t="s">
        <v>25</v>
      </c>
      <c r="L4" s="9" t="s">
        <v>26</v>
      </c>
      <c r="M4" s="11" t="s">
        <v>0</v>
      </c>
      <c r="N4" s="14" t="s">
        <v>30</v>
      </c>
      <c r="O4" s="3" t="s">
        <v>29</v>
      </c>
      <c r="P4" s="3" t="s">
        <v>7</v>
      </c>
      <c r="Q4" s="3" t="s">
        <v>24</v>
      </c>
      <c r="R4" s="3" t="s">
        <v>25</v>
      </c>
      <c r="S4" s="9" t="s">
        <v>26</v>
      </c>
      <c r="T4" s="11" t="s">
        <v>0</v>
      </c>
      <c r="U4" s="14" t="s">
        <v>30</v>
      </c>
      <c r="W4" s="25" t="s">
        <v>46</v>
      </c>
      <c r="X4" s="26" t="s">
        <v>44</v>
      </c>
      <c r="Y4" s="26" t="s">
        <v>48</v>
      </c>
      <c r="Z4" s="26" t="s">
        <v>19</v>
      </c>
    </row>
    <row r="5" spans="1:26" ht="15" customHeight="1">
      <c r="A5" s="5" t="s">
        <v>7</v>
      </c>
      <c r="B5" s="6">
        <f t="shared" ref="B5:G5" si="0">SUM(B6+B12+B18+B24+B30+B36+B42+I6+I12+I18+I24+I30+I36+I42+P6+P12+P18+P24+P30+P36+P42)</f>
        <v>82174</v>
      </c>
      <c r="C5" s="6">
        <f t="shared" si="0"/>
        <v>39734</v>
      </c>
      <c r="D5" s="6">
        <f t="shared" si="0"/>
        <v>42440</v>
      </c>
      <c r="E5" s="10">
        <f t="shared" si="0"/>
        <v>2535513</v>
      </c>
      <c r="F5" s="12">
        <f t="shared" si="0"/>
        <v>1268979</v>
      </c>
      <c r="G5" s="15">
        <f t="shared" si="0"/>
        <v>1266534</v>
      </c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20"/>
      <c r="T5" s="20"/>
      <c r="U5" s="20"/>
      <c r="W5" s="25" t="s">
        <v>2</v>
      </c>
      <c r="X5" s="27">
        <f>先月!B6+先月!B12+先月!B18</f>
        <v>9422</v>
      </c>
      <c r="Y5" s="27">
        <f>SUM(B6+B12+B18)</f>
        <v>9425</v>
      </c>
      <c r="Z5" s="27">
        <f>Y5-X5</f>
        <v>3</v>
      </c>
    </row>
    <row r="6" spans="1:26" ht="15" customHeight="1">
      <c r="A6" s="6" t="s">
        <v>13</v>
      </c>
      <c r="B6" s="6">
        <f t="shared" ref="B6:B47" si="1">SUM(C6:D6)</f>
        <v>2647</v>
      </c>
      <c r="C6" s="6">
        <f>SUM(C7:C11)</f>
        <v>1349</v>
      </c>
      <c r="D6" s="6">
        <f>SUM(D7:D11)</f>
        <v>1298</v>
      </c>
      <c r="E6" s="10">
        <f>SUM(E7:E11)</f>
        <v>5624</v>
      </c>
      <c r="F6" s="12">
        <f>SUM(F7:F11)</f>
        <v>2867</v>
      </c>
      <c r="G6" s="15">
        <f>SUM(G7:G11)</f>
        <v>2757</v>
      </c>
      <c r="H6" s="6" t="s">
        <v>50</v>
      </c>
      <c r="I6" s="6">
        <f t="shared" ref="I6:I47" si="2">SUM(J6:K6)</f>
        <v>4968</v>
      </c>
      <c r="J6" s="6">
        <f>SUM(J7:J11)</f>
        <v>2401</v>
      </c>
      <c r="K6" s="6">
        <f>SUM(K7:K11)</f>
        <v>2567</v>
      </c>
      <c r="L6" s="10">
        <f>SUM(L7:L11)</f>
        <v>184138</v>
      </c>
      <c r="M6" s="12">
        <f>SUM(M7:M11)</f>
        <v>89010</v>
      </c>
      <c r="N6" s="15">
        <f>SUM(N7:N11)</f>
        <v>95128</v>
      </c>
      <c r="O6" s="6" t="s">
        <v>40</v>
      </c>
      <c r="P6" s="6">
        <f t="shared" ref="P6:P47" si="3">SUM(Q6:R6)</f>
        <v>3855</v>
      </c>
      <c r="Q6" s="6">
        <f>SUM(Q7:Q11)</f>
        <v>1870</v>
      </c>
      <c r="R6" s="6">
        <f>SUM(R7:R11)</f>
        <v>1985</v>
      </c>
      <c r="S6" s="10"/>
      <c r="T6" s="12"/>
      <c r="U6" s="15"/>
      <c r="W6" s="25" t="s">
        <v>8</v>
      </c>
      <c r="X6" s="27">
        <f>先月!B24+先月!B30+先月!B36+先月!B42+先月!I6+先月!I12+先月!I18+先月!I24+先月!I30+先月!I36</f>
        <v>52880</v>
      </c>
      <c r="Y6" s="27">
        <f>SUM(B24+B30+B36+B42+I6+I12+I18+I24+I30+I36)</f>
        <v>52819</v>
      </c>
      <c r="Z6" s="27">
        <f>Y6-X6</f>
        <v>-61</v>
      </c>
    </row>
    <row r="7" spans="1:26" ht="15" customHeight="1">
      <c r="A7" s="7">
        <v>0</v>
      </c>
      <c r="B7" s="6">
        <f t="shared" si="1"/>
        <v>453</v>
      </c>
      <c r="C7" s="8">
        <f>'[1]★日本人'!C7+'[1]★外国人'!C7</f>
        <v>240</v>
      </c>
      <c r="D7" s="8">
        <f>'[1]★日本人'!D7+'[1]★外国人'!D7</f>
        <v>213</v>
      </c>
      <c r="E7" s="10">
        <f>SUM(F7:G7)</f>
        <v>0</v>
      </c>
      <c r="F7" s="13">
        <f>SUMPRODUCT(A7*C7)</f>
        <v>0</v>
      </c>
      <c r="G7" s="16">
        <f>SUMPRODUCT(A7*D7)</f>
        <v>0</v>
      </c>
      <c r="H7" s="7">
        <v>35</v>
      </c>
      <c r="I7" s="6">
        <f t="shared" si="2"/>
        <v>892</v>
      </c>
      <c r="J7" s="8">
        <f>'[1]★日本人'!J7+'[1]★外国人'!J7</f>
        <v>422</v>
      </c>
      <c r="K7" s="8">
        <f>'[1]★日本人'!K7+'[1]★外国人'!K7</f>
        <v>470</v>
      </c>
      <c r="L7" s="10">
        <f>SUM(M7:N7)</f>
        <v>31220</v>
      </c>
      <c r="M7" s="13">
        <f>SUMPRODUCT(H7*J7)</f>
        <v>14770</v>
      </c>
      <c r="N7" s="16">
        <f>SUMPRODUCT(H7*K7)</f>
        <v>16450</v>
      </c>
      <c r="O7" s="7">
        <v>70</v>
      </c>
      <c r="P7" s="6">
        <f t="shared" si="3"/>
        <v>772</v>
      </c>
      <c r="Q7" s="8">
        <f>'[1]★日本人'!Q7+'[1]★外国人'!Q7</f>
        <v>375</v>
      </c>
      <c r="R7" s="8">
        <f>'[1]★日本人'!R7+'[1]★外国人'!R7</f>
        <v>397</v>
      </c>
      <c r="S7" s="10"/>
      <c r="T7" s="13"/>
      <c r="U7" s="16"/>
      <c r="W7" s="25" t="s">
        <v>5</v>
      </c>
      <c r="X7" s="27">
        <f>先月!I42+先月!P6+先月!P12+先月!P18+先月!P24+先月!P30+先月!P36+先月!P42</f>
        <v>19955</v>
      </c>
      <c r="Y7" s="27">
        <f>SUM(I42+P6+P12+P18+P24+P30+P36+P42)</f>
        <v>19930</v>
      </c>
      <c r="Z7" s="27">
        <f>Y7-X7</f>
        <v>-25</v>
      </c>
    </row>
    <row r="8" spans="1:26" ht="15" customHeight="1">
      <c r="A8" s="7">
        <v>1</v>
      </c>
      <c r="B8" s="6">
        <f t="shared" si="1"/>
        <v>497</v>
      </c>
      <c r="C8" s="8">
        <f>'[1]★日本人'!C8+'[1]★外国人'!C8</f>
        <v>252</v>
      </c>
      <c r="D8" s="8">
        <f>'[1]★日本人'!D8+'[1]★外国人'!D8</f>
        <v>245</v>
      </c>
      <c r="E8" s="10">
        <f>SUM(F8:G8)</f>
        <v>497</v>
      </c>
      <c r="F8" s="13">
        <f>SUMPRODUCT(A8*C8)</f>
        <v>252</v>
      </c>
      <c r="G8" s="16">
        <f>SUMPRODUCT(A8*D8)</f>
        <v>245</v>
      </c>
      <c r="H8" s="7">
        <v>36</v>
      </c>
      <c r="I8" s="6">
        <f t="shared" si="2"/>
        <v>1015</v>
      </c>
      <c r="J8" s="8">
        <f>'[1]★日本人'!J8+'[1]★外国人'!J8</f>
        <v>496</v>
      </c>
      <c r="K8" s="8">
        <f>'[1]★日本人'!K8+'[1]★外国人'!K8</f>
        <v>519</v>
      </c>
      <c r="L8" s="10">
        <f>SUM(M8:N8)</f>
        <v>36540</v>
      </c>
      <c r="M8" s="13">
        <f>SUMPRODUCT(H8*J8)</f>
        <v>17856</v>
      </c>
      <c r="N8" s="16">
        <f>SUMPRODUCT(H8*K8)</f>
        <v>18684</v>
      </c>
      <c r="O8" s="7">
        <v>71</v>
      </c>
      <c r="P8" s="6">
        <f t="shared" si="3"/>
        <v>728</v>
      </c>
      <c r="Q8" s="8">
        <f>'[1]★日本人'!Q8+'[1]★外国人'!Q8</f>
        <v>352</v>
      </c>
      <c r="R8" s="8">
        <f>'[1]★日本人'!R8+'[1]★外国人'!R8</f>
        <v>376</v>
      </c>
      <c r="S8" s="10"/>
      <c r="T8" s="13"/>
      <c r="U8" s="16"/>
      <c r="W8" s="25" t="s">
        <v>47</v>
      </c>
      <c r="X8" s="27">
        <f>SUM(X5:X7)</f>
        <v>82257</v>
      </c>
      <c r="Y8" s="27">
        <f>SUM(Y5:Y7)</f>
        <v>82174</v>
      </c>
      <c r="Z8" s="27">
        <f>SUM(Z5:Z7)</f>
        <v>-83</v>
      </c>
    </row>
    <row r="9" spans="1:26" ht="15" customHeight="1">
      <c r="A9" s="7">
        <v>2</v>
      </c>
      <c r="B9" s="6">
        <f t="shared" si="1"/>
        <v>561</v>
      </c>
      <c r="C9" s="8">
        <f>'[1]★日本人'!C9+'[1]★外国人'!C9</f>
        <v>266</v>
      </c>
      <c r="D9" s="8">
        <f>'[1]★日本人'!D9+'[1]★外国人'!D9</f>
        <v>295</v>
      </c>
      <c r="E9" s="10">
        <f>SUM(F9:G9)</f>
        <v>1122</v>
      </c>
      <c r="F9" s="13">
        <f>SUMPRODUCT(A9*C9)</f>
        <v>532</v>
      </c>
      <c r="G9" s="16">
        <f>SUMPRODUCT(A9*D9)</f>
        <v>590</v>
      </c>
      <c r="H9" s="7">
        <v>37</v>
      </c>
      <c r="I9" s="6">
        <f t="shared" si="2"/>
        <v>994</v>
      </c>
      <c r="J9" s="8">
        <f>'[1]★日本人'!J9+'[1]★外国人'!J9</f>
        <v>483</v>
      </c>
      <c r="K9" s="8">
        <f>'[1]★日本人'!K9+'[1]★外国人'!K9</f>
        <v>511</v>
      </c>
      <c r="L9" s="10">
        <f>SUM(M9:N9)</f>
        <v>36778</v>
      </c>
      <c r="M9" s="13">
        <f>SUMPRODUCT(H9*J9)</f>
        <v>17871</v>
      </c>
      <c r="N9" s="16">
        <f>SUMPRODUCT(H9*K9)</f>
        <v>18907</v>
      </c>
      <c r="O9" s="7">
        <v>72</v>
      </c>
      <c r="P9" s="6">
        <f t="shared" si="3"/>
        <v>739</v>
      </c>
      <c r="Q9" s="8">
        <f>'[1]★日本人'!Q9+'[1]★外国人'!Q9</f>
        <v>362</v>
      </c>
      <c r="R9" s="8">
        <f>'[1]★日本人'!R9+'[1]★外国人'!R9</f>
        <v>377</v>
      </c>
      <c r="S9" s="10"/>
      <c r="T9" s="13"/>
      <c r="U9" s="16"/>
    </row>
    <row r="10" spans="1:26" ht="15" customHeight="1">
      <c r="A10" s="7">
        <v>3</v>
      </c>
      <c r="B10" s="6">
        <f t="shared" si="1"/>
        <v>539</v>
      </c>
      <c r="C10" s="8">
        <f>'[1]★日本人'!C10+'[1]★外国人'!C10</f>
        <v>281</v>
      </c>
      <c r="D10" s="8">
        <f>'[1]★日本人'!D10+'[1]★外国人'!D10</f>
        <v>258</v>
      </c>
      <c r="E10" s="10">
        <f>SUM(F10:G10)</f>
        <v>1617</v>
      </c>
      <c r="F10" s="13">
        <f>SUMPRODUCT(A10*C10)</f>
        <v>843</v>
      </c>
      <c r="G10" s="16">
        <f>SUMPRODUCT(A10*D10)</f>
        <v>774</v>
      </c>
      <c r="H10" s="7">
        <v>38</v>
      </c>
      <c r="I10" s="6">
        <f t="shared" si="2"/>
        <v>1013</v>
      </c>
      <c r="J10" s="8">
        <f>'[1]★日本人'!J10+'[1]★外国人'!J10</f>
        <v>487</v>
      </c>
      <c r="K10" s="8">
        <f>'[1]★日本人'!K10+'[1]★外国人'!K10</f>
        <v>526</v>
      </c>
      <c r="L10" s="10">
        <f>SUM(M10:N10)</f>
        <v>38494</v>
      </c>
      <c r="M10" s="13">
        <f>SUMPRODUCT(H10*J10)</f>
        <v>18506</v>
      </c>
      <c r="N10" s="16">
        <f>SUMPRODUCT(H10*K10)</f>
        <v>19988</v>
      </c>
      <c r="O10" s="7">
        <v>73</v>
      </c>
      <c r="P10" s="6">
        <f t="shared" si="3"/>
        <v>771</v>
      </c>
      <c r="Q10" s="8">
        <f>'[1]★日本人'!Q10+'[1]★外国人'!Q10</f>
        <v>367</v>
      </c>
      <c r="R10" s="8">
        <f>'[1]★日本人'!R10+'[1]★外国人'!R10</f>
        <v>404</v>
      </c>
      <c r="S10" s="10"/>
      <c r="T10" s="13"/>
      <c r="U10" s="16"/>
    </row>
    <row r="11" spans="1:26" ht="15" customHeight="1">
      <c r="A11" s="7">
        <v>4</v>
      </c>
      <c r="B11" s="6">
        <f t="shared" si="1"/>
        <v>597</v>
      </c>
      <c r="C11" s="8">
        <f>'[1]★日本人'!C11+'[1]★外国人'!C11</f>
        <v>310</v>
      </c>
      <c r="D11" s="8">
        <f>'[1]★日本人'!D11+'[1]★外国人'!D11</f>
        <v>287</v>
      </c>
      <c r="E11" s="10">
        <f>SUM(F11:G11)</f>
        <v>2388</v>
      </c>
      <c r="F11" s="13">
        <f>SUMPRODUCT(A11*C11)</f>
        <v>1240</v>
      </c>
      <c r="G11" s="16">
        <f>SUMPRODUCT(A11*D11)</f>
        <v>1148</v>
      </c>
      <c r="H11" s="7">
        <v>39</v>
      </c>
      <c r="I11" s="6">
        <f t="shared" si="2"/>
        <v>1054</v>
      </c>
      <c r="J11" s="8">
        <f>'[1]★日本人'!J11+'[1]★外国人'!J11</f>
        <v>513</v>
      </c>
      <c r="K11" s="8">
        <f>'[1]★日本人'!K11+'[1]★外国人'!K11</f>
        <v>541</v>
      </c>
      <c r="L11" s="10">
        <f>SUM(M11:N11)</f>
        <v>41106</v>
      </c>
      <c r="M11" s="13">
        <f>SUMPRODUCT(H11*J11)</f>
        <v>20007</v>
      </c>
      <c r="N11" s="16">
        <f>SUMPRODUCT(H11*K11)</f>
        <v>21099</v>
      </c>
      <c r="O11" s="7">
        <v>74</v>
      </c>
      <c r="P11" s="6">
        <f t="shared" si="3"/>
        <v>845</v>
      </c>
      <c r="Q11" s="8">
        <f>'[1]★日本人'!Q11+'[1]★外国人'!Q11</f>
        <v>414</v>
      </c>
      <c r="R11" s="8">
        <f>'[1]★日本人'!R11+'[1]★外国人'!R11</f>
        <v>431</v>
      </c>
      <c r="S11" s="10"/>
      <c r="T11" s="13"/>
      <c r="U11" s="16"/>
    </row>
    <row r="12" spans="1:26" ht="15" customHeight="1">
      <c r="A12" s="6" t="s">
        <v>15</v>
      </c>
      <c r="B12" s="6">
        <f t="shared" si="1"/>
        <v>3399</v>
      </c>
      <c r="C12" s="6">
        <f>SUM(C13:C17)</f>
        <v>1780</v>
      </c>
      <c r="D12" s="6">
        <f>SUM(D13:D17)</f>
        <v>1619</v>
      </c>
      <c r="E12" s="10">
        <f>SUM(E13:E17)</f>
        <v>23881</v>
      </c>
      <c r="F12" s="12">
        <f>SUM(F13:F17)</f>
        <v>12583</v>
      </c>
      <c r="G12" s="15">
        <f>SUM(G13:G17)</f>
        <v>11298</v>
      </c>
      <c r="H12" s="6" t="s">
        <v>34</v>
      </c>
      <c r="I12" s="6">
        <f t="shared" si="2"/>
        <v>5714</v>
      </c>
      <c r="J12" s="6">
        <f>SUM(J13:J17)</f>
        <v>2794</v>
      </c>
      <c r="K12" s="6">
        <f>SUM(K13:K17)</f>
        <v>2920</v>
      </c>
      <c r="L12" s="10">
        <f>SUM(L13:L17)</f>
        <v>240166</v>
      </c>
      <c r="M12" s="12">
        <f>SUM(M13:M17)</f>
        <v>117442</v>
      </c>
      <c r="N12" s="15">
        <f>SUM(N13:N17)</f>
        <v>122724</v>
      </c>
      <c r="O12" s="6" t="s">
        <v>55</v>
      </c>
      <c r="P12" s="6">
        <f t="shared" si="3"/>
        <v>4344</v>
      </c>
      <c r="Q12" s="6">
        <f>SUM(Q13:Q17)</f>
        <v>1939</v>
      </c>
      <c r="R12" s="6">
        <f>SUM(R13:R17)</f>
        <v>2405</v>
      </c>
      <c r="S12" s="10"/>
      <c r="T12" s="12"/>
      <c r="U12" s="15"/>
    </row>
    <row r="13" spans="1:26" ht="15" customHeight="1">
      <c r="A13" s="7">
        <v>5</v>
      </c>
      <c r="B13" s="6">
        <f t="shared" si="1"/>
        <v>657</v>
      </c>
      <c r="C13" s="8">
        <f>'[1]★日本人'!C13+'[1]★外国人'!C13</f>
        <v>323</v>
      </c>
      <c r="D13" s="8">
        <f>'[1]★日本人'!D13+'[1]★外国人'!D13</f>
        <v>334</v>
      </c>
      <c r="E13" s="10">
        <f>SUM(F13:G13)</f>
        <v>3285</v>
      </c>
      <c r="F13" s="13">
        <f>SUMPRODUCT(A13*C13)</f>
        <v>1615</v>
      </c>
      <c r="G13" s="16">
        <f>SUMPRODUCT(A13*D13)</f>
        <v>1670</v>
      </c>
      <c r="H13" s="7">
        <v>40</v>
      </c>
      <c r="I13" s="6">
        <f t="shared" si="2"/>
        <v>1101</v>
      </c>
      <c r="J13" s="8">
        <f>'[1]★日本人'!J13+'[1]★外国人'!J13</f>
        <v>529</v>
      </c>
      <c r="K13" s="8">
        <f>'[1]★日本人'!K13+'[1]★外国人'!K13</f>
        <v>572</v>
      </c>
      <c r="L13" s="10">
        <f>SUM(M13:N13)</f>
        <v>44040</v>
      </c>
      <c r="M13" s="13">
        <f>SUMPRODUCT(H13*J13)</f>
        <v>21160</v>
      </c>
      <c r="N13" s="16">
        <f>SUMPRODUCT(H13*K13)</f>
        <v>22880</v>
      </c>
      <c r="O13" s="7">
        <v>75</v>
      </c>
      <c r="P13" s="6">
        <f t="shared" si="3"/>
        <v>918</v>
      </c>
      <c r="Q13" s="8">
        <f>'[1]★日本人'!Q13+'[1]★外国人'!Q13</f>
        <v>414</v>
      </c>
      <c r="R13" s="8">
        <f>'[1]★日本人'!R13+'[1]★外国人'!R13</f>
        <v>504</v>
      </c>
      <c r="S13" s="10"/>
      <c r="T13" s="13"/>
      <c r="U13" s="16"/>
    </row>
    <row r="14" spans="1:26" ht="15" customHeight="1">
      <c r="A14" s="7">
        <v>6</v>
      </c>
      <c r="B14" s="6">
        <f t="shared" si="1"/>
        <v>653</v>
      </c>
      <c r="C14" s="8">
        <f>'[1]★日本人'!C14+'[1]★外国人'!C14</f>
        <v>339</v>
      </c>
      <c r="D14" s="8">
        <f>'[1]★日本人'!D14+'[1]★外国人'!D14</f>
        <v>314</v>
      </c>
      <c r="E14" s="10">
        <f>SUM(F14:G14)</f>
        <v>3918</v>
      </c>
      <c r="F14" s="13">
        <f>SUMPRODUCT(A14*C14)</f>
        <v>2034</v>
      </c>
      <c r="G14" s="16">
        <f>SUMPRODUCT(A14*D14)</f>
        <v>1884</v>
      </c>
      <c r="H14" s="7">
        <v>41</v>
      </c>
      <c r="I14" s="6">
        <f t="shared" si="2"/>
        <v>1087</v>
      </c>
      <c r="J14" s="8">
        <f>'[1]★日本人'!J14+'[1]★外国人'!J14</f>
        <v>550</v>
      </c>
      <c r="K14" s="8">
        <f>'[1]★日本人'!K14+'[1]★外国人'!K14</f>
        <v>537</v>
      </c>
      <c r="L14" s="10">
        <f>SUM(M14:N14)</f>
        <v>44567</v>
      </c>
      <c r="M14" s="13">
        <f>SUMPRODUCT(H14*J14)</f>
        <v>22550</v>
      </c>
      <c r="N14" s="16">
        <f>SUMPRODUCT(H14*K14)</f>
        <v>22017</v>
      </c>
      <c r="O14" s="7">
        <v>76</v>
      </c>
      <c r="P14" s="6">
        <f t="shared" si="3"/>
        <v>983</v>
      </c>
      <c r="Q14" s="8">
        <f>'[1]★日本人'!Q14+'[1]★外国人'!Q14</f>
        <v>452</v>
      </c>
      <c r="R14" s="8">
        <f>'[1]★日本人'!R14+'[1]★外国人'!R14</f>
        <v>531</v>
      </c>
      <c r="S14" s="10"/>
      <c r="T14" s="13"/>
      <c r="U14" s="16"/>
    </row>
    <row r="15" spans="1:26" ht="15" customHeight="1">
      <c r="A15" s="7">
        <v>7</v>
      </c>
      <c r="B15" s="6">
        <f t="shared" si="1"/>
        <v>698</v>
      </c>
      <c r="C15" s="8">
        <f>'[1]★日本人'!C15+'[1]★外国人'!C15</f>
        <v>366</v>
      </c>
      <c r="D15" s="8">
        <f>'[1]★日本人'!D15+'[1]★外国人'!D15</f>
        <v>332</v>
      </c>
      <c r="E15" s="10">
        <f>SUM(F15:G15)</f>
        <v>4886</v>
      </c>
      <c r="F15" s="13">
        <f>SUMPRODUCT(A15*C15)</f>
        <v>2562</v>
      </c>
      <c r="G15" s="16">
        <f>SUMPRODUCT(A15*D15)</f>
        <v>2324</v>
      </c>
      <c r="H15" s="7">
        <v>42</v>
      </c>
      <c r="I15" s="6">
        <f t="shared" si="2"/>
        <v>1222</v>
      </c>
      <c r="J15" s="8">
        <f>'[1]★日本人'!J15+'[1]★外国人'!J15</f>
        <v>584</v>
      </c>
      <c r="K15" s="8">
        <f>'[1]★日本人'!K15+'[1]★外国人'!K15</f>
        <v>638</v>
      </c>
      <c r="L15" s="10">
        <f>SUM(M15:N15)</f>
        <v>51324</v>
      </c>
      <c r="M15" s="13">
        <f>SUMPRODUCT(H15*J15)</f>
        <v>24528</v>
      </c>
      <c r="N15" s="16">
        <f>SUMPRODUCT(H15*K15)</f>
        <v>26796</v>
      </c>
      <c r="O15" s="7">
        <v>77</v>
      </c>
      <c r="P15" s="6">
        <f t="shared" si="3"/>
        <v>967</v>
      </c>
      <c r="Q15" s="8">
        <f>'[1]★日本人'!Q15+'[1]★外国人'!Q15</f>
        <v>433</v>
      </c>
      <c r="R15" s="8">
        <f>'[1]★日本人'!R15+'[1]★外国人'!R15</f>
        <v>534</v>
      </c>
      <c r="S15" s="10"/>
      <c r="T15" s="13"/>
      <c r="U15" s="16"/>
    </row>
    <row r="16" spans="1:26" ht="15" customHeight="1">
      <c r="A16" s="7">
        <v>8</v>
      </c>
      <c r="B16" s="6">
        <f t="shared" si="1"/>
        <v>727</v>
      </c>
      <c r="C16" s="8">
        <f>'[1]★日本人'!C16+'[1]★外国人'!C16</f>
        <v>396</v>
      </c>
      <c r="D16" s="8">
        <f>'[1]★日本人'!D16+'[1]★外国人'!D16</f>
        <v>331</v>
      </c>
      <c r="E16" s="10">
        <f>SUM(F16:G16)</f>
        <v>5816</v>
      </c>
      <c r="F16" s="13">
        <f>SUMPRODUCT(A16*C16)</f>
        <v>3168</v>
      </c>
      <c r="G16" s="16">
        <f>SUMPRODUCT(A16*D16)</f>
        <v>2648</v>
      </c>
      <c r="H16" s="7">
        <v>43</v>
      </c>
      <c r="I16" s="6">
        <f t="shared" si="2"/>
        <v>1141</v>
      </c>
      <c r="J16" s="8">
        <f>'[1]★日本人'!J16+'[1]★外国人'!J16</f>
        <v>560</v>
      </c>
      <c r="K16" s="8">
        <f>'[1]★日本人'!K16+'[1]★外国人'!K16</f>
        <v>581</v>
      </c>
      <c r="L16" s="10">
        <f>SUM(M16:N16)</f>
        <v>49063</v>
      </c>
      <c r="M16" s="13">
        <f>SUMPRODUCT(H16*J16)</f>
        <v>24080</v>
      </c>
      <c r="N16" s="16">
        <f>SUMPRODUCT(H16*K16)</f>
        <v>24983</v>
      </c>
      <c r="O16" s="7">
        <v>78</v>
      </c>
      <c r="P16" s="6">
        <f t="shared" si="3"/>
        <v>887</v>
      </c>
      <c r="Q16" s="8">
        <f>'[1]★日本人'!Q16+'[1]★外国人'!Q16</f>
        <v>380</v>
      </c>
      <c r="R16" s="8">
        <f>'[1]★日本人'!R16+'[1]★外国人'!R16</f>
        <v>507</v>
      </c>
      <c r="S16" s="10"/>
      <c r="T16" s="13"/>
      <c r="U16" s="16"/>
    </row>
    <row r="17" spans="1:21" ht="15" customHeight="1">
      <c r="A17" s="7">
        <v>9</v>
      </c>
      <c r="B17" s="6">
        <f t="shared" si="1"/>
        <v>664</v>
      </c>
      <c r="C17" s="8">
        <f>'[1]★日本人'!C17+'[1]★外国人'!C17</f>
        <v>356</v>
      </c>
      <c r="D17" s="8">
        <f>'[1]★日本人'!D17+'[1]★外国人'!D17</f>
        <v>308</v>
      </c>
      <c r="E17" s="10">
        <f>SUM(F17:G17)</f>
        <v>5976</v>
      </c>
      <c r="F17" s="13">
        <f>SUMPRODUCT(A17*C17)</f>
        <v>3204</v>
      </c>
      <c r="G17" s="16">
        <f>SUMPRODUCT(A17*D17)</f>
        <v>2772</v>
      </c>
      <c r="H17" s="7">
        <v>44</v>
      </c>
      <c r="I17" s="6">
        <f t="shared" si="2"/>
        <v>1163</v>
      </c>
      <c r="J17" s="8">
        <f>'[1]★日本人'!J17+'[1]★外国人'!J17</f>
        <v>571</v>
      </c>
      <c r="K17" s="8">
        <f>'[1]★日本人'!K17+'[1]★外国人'!K17</f>
        <v>592</v>
      </c>
      <c r="L17" s="10">
        <f>SUM(M17:N17)</f>
        <v>51172</v>
      </c>
      <c r="M17" s="13">
        <f>SUMPRODUCT(H17*J17)</f>
        <v>25124</v>
      </c>
      <c r="N17" s="16">
        <f>SUMPRODUCT(H17*K17)</f>
        <v>26048</v>
      </c>
      <c r="O17" s="7">
        <v>79</v>
      </c>
      <c r="P17" s="6">
        <f t="shared" si="3"/>
        <v>589</v>
      </c>
      <c r="Q17" s="8">
        <f>'[1]★日本人'!Q17+'[1]★外国人'!Q17</f>
        <v>260</v>
      </c>
      <c r="R17" s="8">
        <f>'[1]★日本人'!R17+'[1]★外国人'!R17</f>
        <v>329</v>
      </c>
      <c r="S17" s="10"/>
      <c r="T17" s="13"/>
      <c r="U17" s="16"/>
    </row>
    <row r="18" spans="1:21" ht="15" customHeight="1">
      <c r="A18" s="6" t="s">
        <v>17</v>
      </c>
      <c r="B18" s="6">
        <f t="shared" si="1"/>
        <v>3379</v>
      </c>
      <c r="C18" s="6">
        <f>SUM(C19:C23)</f>
        <v>1697</v>
      </c>
      <c r="D18" s="6">
        <f>SUM(D19:D23)</f>
        <v>1682</v>
      </c>
      <c r="E18" s="10">
        <f>SUM(E19:E23)</f>
        <v>40308</v>
      </c>
      <c r="F18" s="12">
        <f>SUM(F19:F23)</f>
        <v>20251</v>
      </c>
      <c r="G18" s="15">
        <f>SUM(G19:G23)</f>
        <v>20057</v>
      </c>
      <c r="H18" s="6" t="s">
        <v>51</v>
      </c>
      <c r="I18" s="6">
        <f t="shared" si="2"/>
        <v>6259</v>
      </c>
      <c r="J18" s="6">
        <f>SUM(J19:J23)</f>
        <v>3222</v>
      </c>
      <c r="K18" s="6">
        <f>SUM(K19:K23)</f>
        <v>3037</v>
      </c>
      <c r="L18" s="10">
        <f>SUM(L19:L23)</f>
        <v>294359</v>
      </c>
      <c r="M18" s="12">
        <f>SUM(M19:M23)</f>
        <v>151492</v>
      </c>
      <c r="N18" s="15">
        <f>SUM(N19:N23)</f>
        <v>142867</v>
      </c>
      <c r="O18" s="6" t="s">
        <v>12</v>
      </c>
      <c r="P18" s="6">
        <f t="shared" si="3"/>
        <v>3485</v>
      </c>
      <c r="Q18" s="6">
        <f>SUM(Q19:Q23)</f>
        <v>1381</v>
      </c>
      <c r="R18" s="6">
        <f>SUM(R19:R23)</f>
        <v>2104</v>
      </c>
      <c r="S18" s="10"/>
      <c r="T18" s="12"/>
      <c r="U18" s="15"/>
    </row>
    <row r="19" spans="1:21" ht="15" customHeight="1">
      <c r="A19" s="7">
        <v>10</v>
      </c>
      <c r="B19" s="6">
        <f t="shared" si="1"/>
        <v>725</v>
      </c>
      <c r="C19" s="8">
        <f>'[1]★日本人'!C19+'[1]★外国人'!C19</f>
        <v>358</v>
      </c>
      <c r="D19" s="8">
        <f>'[1]★日本人'!D19+'[1]★外国人'!D19</f>
        <v>367</v>
      </c>
      <c r="E19" s="10">
        <f>SUM(F19:G19)</f>
        <v>7250</v>
      </c>
      <c r="F19" s="13">
        <f>SUMPRODUCT(A19*C19)</f>
        <v>3580</v>
      </c>
      <c r="G19" s="16">
        <f>SUMPRODUCT(A19*D19)</f>
        <v>3670</v>
      </c>
      <c r="H19" s="7">
        <v>45</v>
      </c>
      <c r="I19" s="6">
        <f t="shared" si="2"/>
        <v>1211</v>
      </c>
      <c r="J19" s="8">
        <f>'[1]★日本人'!J19+'[1]★外国人'!J19</f>
        <v>633</v>
      </c>
      <c r="K19" s="8">
        <f>'[1]★日本人'!K19+'[1]★外国人'!K19</f>
        <v>578</v>
      </c>
      <c r="L19" s="10">
        <f>SUM(M19:N19)</f>
        <v>54495</v>
      </c>
      <c r="M19" s="13">
        <f>SUMPRODUCT(H19*J19)</f>
        <v>28485</v>
      </c>
      <c r="N19" s="16">
        <f>SUMPRODUCT(H19*K19)</f>
        <v>26010</v>
      </c>
      <c r="O19" s="7">
        <v>80</v>
      </c>
      <c r="P19" s="6">
        <f t="shared" si="3"/>
        <v>658</v>
      </c>
      <c r="Q19" s="8">
        <f>'[1]★日本人'!Q19+'[1]★外国人'!Q19</f>
        <v>262</v>
      </c>
      <c r="R19" s="8">
        <f>'[1]★日本人'!R19+'[1]★外国人'!R19</f>
        <v>396</v>
      </c>
      <c r="S19" s="10"/>
      <c r="T19" s="13"/>
      <c r="U19" s="16"/>
    </row>
    <row r="20" spans="1:21" ht="15" customHeight="1">
      <c r="A20" s="7">
        <v>11</v>
      </c>
      <c r="B20" s="6">
        <f t="shared" si="1"/>
        <v>697</v>
      </c>
      <c r="C20" s="8">
        <f>'[1]★日本人'!C20+'[1]★外国人'!C20</f>
        <v>347</v>
      </c>
      <c r="D20" s="8">
        <f>'[1]★日本人'!D20+'[1]★外国人'!D20</f>
        <v>350</v>
      </c>
      <c r="E20" s="10">
        <f>SUM(F20:G20)</f>
        <v>7667</v>
      </c>
      <c r="F20" s="13">
        <f>SUMPRODUCT(A20*C20)</f>
        <v>3817</v>
      </c>
      <c r="G20" s="16">
        <f>SUMPRODUCT(A20*D20)</f>
        <v>3850</v>
      </c>
      <c r="H20" s="7">
        <v>46</v>
      </c>
      <c r="I20" s="6">
        <f t="shared" si="2"/>
        <v>1217</v>
      </c>
      <c r="J20" s="8">
        <f>'[1]★日本人'!J20+'[1]★外国人'!J20</f>
        <v>612</v>
      </c>
      <c r="K20" s="8">
        <f>'[1]★日本人'!K20+'[1]★外国人'!K20</f>
        <v>605</v>
      </c>
      <c r="L20" s="10">
        <f>SUM(M20:N20)</f>
        <v>55982</v>
      </c>
      <c r="M20" s="13">
        <f>SUMPRODUCT(H20*J20)</f>
        <v>28152</v>
      </c>
      <c r="N20" s="16">
        <f>SUMPRODUCT(H20*K20)</f>
        <v>27830</v>
      </c>
      <c r="O20" s="7">
        <v>81</v>
      </c>
      <c r="P20" s="6">
        <f t="shared" si="3"/>
        <v>759</v>
      </c>
      <c r="Q20" s="8">
        <f>'[1]★日本人'!Q20+'[1]★外国人'!Q20</f>
        <v>302</v>
      </c>
      <c r="R20" s="8">
        <f>'[1]★日本人'!R20+'[1]★外国人'!R20</f>
        <v>457</v>
      </c>
      <c r="S20" s="10"/>
      <c r="T20" s="13"/>
      <c r="U20" s="16"/>
    </row>
    <row r="21" spans="1:21" ht="15" customHeight="1">
      <c r="A21" s="7">
        <v>12</v>
      </c>
      <c r="B21" s="6">
        <f t="shared" si="1"/>
        <v>681</v>
      </c>
      <c r="C21" s="8">
        <f>'[1]★日本人'!C21+'[1]★外国人'!C21</f>
        <v>357</v>
      </c>
      <c r="D21" s="8">
        <f>'[1]★日本人'!D21+'[1]★外国人'!D21</f>
        <v>324</v>
      </c>
      <c r="E21" s="10">
        <f>SUM(F21:G21)</f>
        <v>8172</v>
      </c>
      <c r="F21" s="13">
        <f>SUMPRODUCT(A21*C21)</f>
        <v>4284</v>
      </c>
      <c r="G21" s="16">
        <f>SUMPRODUCT(A21*D21)</f>
        <v>3888</v>
      </c>
      <c r="H21" s="7">
        <v>47</v>
      </c>
      <c r="I21" s="6">
        <f t="shared" si="2"/>
        <v>1277</v>
      </c>
      <c r="J21" s="8">
        <f>'[1]★日本人'!J21+'[1]★外国人'!J21</f>
        <v>672</v>
      </c>
      <c r="K21" s="8">
        <f>'[1]★日本人'!K21+'[1]★外国人'!K21</f>
        <v>605</v>
      </c>
      <c r="L21" s="10">
        <f>SUM(M21:N21)</f>
        <v>60019</v>
      </c>
      <c r="M21" s="13">
        <f>SUMPRODUCT(H21*J21)</f>
        <v>31584</v>
      </c>
      <c r="N21" s="16">
        <f>SUMPRODUCT(H21*K21)</f>
        <v>28435</v>
      </c>
      <c r="O21" s="7">
        <v>82</v>
      </c>
      <c r="P21" s="6">
        <f t="shared" si="3"/>
        <v>715</v>
      </c>
      <c r="Q21" s="8">
        <f>'[1]★日本人'!Q21+'[1]★外国人'!Q21</f>
        <v>287</v>
      </c>
      <c r="R21" s="8">
        <f>'[1]★日本人'!R21+'[1]★外国人'!R21</f>
        <v>428</v>
      </c>
      <c r="S21" s="10"/>
      <c r="T21" s="13"/>
      <c r="U21" s="16"/>
    </row>
    <row r="22" spans="1:21" ht="15" customHeight="1">
      <c r="A22" s="7">
        <v>13</v>
      </c>
      <c r="B22" s="6">
        <f t="shared" si="1"/>
        <v>645</v>
      </c>
      <c r="C22" s="8">
        <f>'[1]★日本人'!C22+'[1]★外国人'!C22</f>
        <v>320</v>
      </c>
      <c r="D22" s="8">
        <f>'[1]★日本人'!D22+'[1]★外国人'!D22</f>
        <v>325</v>
      </c>
      <c r="E22" s="10">
        <f>SUM(F22:G22)</f>
        <v>8385</v>
      </c>
      <c r="F22" s="13">
        <f>SUMPRODUCT(A22*C22)</f>
        <v>4160</v>
      </c>
      <c r="G22" s="16">
        <f>SUMPRODUCT(A22*D22)</f>
        <v>4225</v>
      </c>
      <c r="H22" s="7">
        <v>48</v>
      </c>
      <c r="I22" s="6">
        <f t="shared" si="2"/>
        <v>1283</v>
      </c>
      <c r="J22" s="8">
        <f>'[1]★日本人'!J22+'[1]★外国人'!J22</f>
        <v>674</v>
      </c>
      <c r="K22" s="8">
        <f>'[1]★日本人'!K22+'[1]★外国人'!K22</f>
        <v>609</v>
      </c>
      <c r="L22" s="10">
        <f>SUM(M22:N22)</f>
        <v>61584</v>
      </c>
      <c r="M22" s="13">
        <f>SUMPRODUCT(H22*J22)</f>
        <v>32352</v>
      </c>
      <c r="N22" s="16">
        <f>SUMPRODUCT(H22*K22)</f>
        <v>29232</v>
      </c>
      <c r="O22" s="7">
        <v>83</v>
      </c>
      <c r="P22" s="6">
        <f t="shared" si="3"/>
        <v>714</v>
      </c>
      <c r="Q22" s="8">
        <f>'[1]★日本人'!Q22+'[1]★外国人'!Q22</f>
        <v>269</v>
      </c>
      <c r="R22" s="8">
        <f>'[1]★日本人'!R22+'[1]★外国人'!R22</f>
        <v>445</v>
      </c>
      <c r="S22" s="10"/>
      <c r="T22" s="13"/>
      <c r="U22" s="16"/>
    </row>
    <row r="23" spans="1:21" ht="15" customHeight="1">
      <c r="A23" s="7">
        <v>14</v>
      </c>
      <c r="B23" s="6">
        <f t="shared" si="1"/>
        <v>631</v>
      </c>
      <c r="C23" s="8">
        <f>'[1]★日本人'!C23+'[1]★外国人'!C23</f>
        <v>315</v>
      </c>
      <c r="D23" s="8">
        <f>'[1]★日本人'!D23+'[1]★外国人'!D23</f>
        <v>316</v>
      </c>
      <c r="E23" s="10">
        <f>SUM(F23:G23)</f>
        <v>8834</v>
      </c>
      <c r="F23" s="13">
        <f>SUMPRODUCT(A23*C23)</f>
        <v>4410</v>
      </c>
      <c r="G23" s="16">
        <f>SUMPRODUCT(A23*D23)</f>
        <v>4424</v>
      </c>
      <c r="H23" s="7">
        <v>49</v>
      </c>
      <c r="I23" s="6">
        <f t="shared" si="2"/>
        <v>1271</v>
      </c>
      <c r="J23" s="8">
        <f>'[1]★日本人'!J23+'[1]★外国人'!J23</f>
        <v>631</v>
      </c>
      <c r="K23" s="8">
        <f>'[1]★日本人'!K23+'[1]★外国人'!K23</f>
        <v>640</v>
      </c>
      <c r="L23" s="10">
        <f>SUM(M23:N23)</f>
        <v>62279</v>
      </c>
      <c r="M23" s="13">
        <f>SUMPRODUCT(H23*J23)</f>
        <v>30919</v>
      </c>
      <c r="N23" s="16">
        <f>SUMPRODUCT(H23*K23)</f>
        <v>31360</v>
      </c>
      <c r="O23" s="7">
        <v>84</v>
      </c>
      <c r="P23" s="6">
        <f t="shared" si="3"/>
        <v>639</v>
      </c>
      <c r="Q23" s="8">
        <f>'[1]★日本人'!Q23+'[1]★外国人'!Q23</f>
        <v>261</v>
      </c>
      <c r="R23" s="8">
        <f>'[1]★日本人'!R23+'[1]★外国人'!R23</f>
        <v>378</v>
      </c>
      <c r="S23" s="10"/>
      <c r="T23" s="13"/>
      <c r="U23" s="16"/>
    </row>
    <row r="24" spans="1:21" ht="15" customHeight="1">
      <c r="A24" s="6" t="s">
        <v>20</v>
      </c>
      <c r="B24" s="6">
        <f t="shared" si="1"/>
        <v>3220</v>
      </c>
      <c r="C24" s="6">
        <f>SUM(C25:C29)</f>
        <v>1677</v>
      </c>
      <c r="D24" s="6">
        <f>SUM(D25:D29)</f>
        <v>1543</v>
      </c>
      <c r="E24" s="10">
        <f>SUM(E25:E29)</f>
        <v>54854</v>
      </c>
      <c r="F24" s="12">
        <f>SUM(F25:F29)</f>
        <v>28578</v>
      </c>
      <c r="G24" s="15">
        <f>SUM(G25:G29)</f>
        <v>26276</v>
      </c>
      <c r="H24" s="6" t="s">
        <v>52</v>
      </c>
      <c r="I24" s="6">
        <f t="shared" si="2"/>
        <v>6671</v>
      </c>
      <c r="J24" s="6">
        <f>SUM(J25:J29)</f>
        <v>3294</v>
      </c>
      <c r="K24" s="6">
        <f>SUM(K25:K29)</f>
        <v>3377</v>
      </c>
      <c r="L24" s="10">
        <f>SUM(L25:L29)</f>
        <v>346888</v>
      </c>
      <c r="M24" s="12">
        <f>SUM(M25:M29)</f>
        <v>171269</v>
      </c>
      <c r="N24" s="15">
        <f>SUM(N25:N29)</f>
        <v>175619</v>
      </c>
      <c r="O24" s="6" t="s">
        <v>23</v>
      </c>
      <c r="P24" s="6">
        <f t="shared" si="3"/>
        <v>2419</v>
      </c>
      <c r="Q24" s="6">
        <f>SUM(Q25:Q29)</f>
        <v>852</v>
      </c>
      <c r="R24" s="6">
        <f>SUM(R25:R29)</f>
        <v>1567</v>
      </c>
      <c r="S24" s="10"/>
      <c r="T24" s="12"/>
      <c r="U24" s="15"/>
    </row>
    <row r="25" spans="1:21" ht="15" customHeight="1">
      <c r="A25" s="7">
        <v>15</v>
      </c>
      <c r="B25" s="6">
        <f t="shared" si="1"/>
        <v>614</v>
      </c>
      <c r="C25" s="8">
        <f>'[1]★日本人'!C25+'[1]★外国人'!C25</f>
        <v>329</v>
      </c>
      <c r="D25" s="8">
        <f>'[1]★日本人'!D25+'[1]★外国人'!D25</f>
        <v>285</v>
      </c>
      <c r="E25" s="10">
        <f>SUM(F25:G25)</f>
        <v>9210</v>
      </c>
      <c r="F25" s="13">
        <f>SUMPRODUCT(A25*C25)</f>
        <v>4935</v>
      </c>
      <c r="G25" s="16">
        <f>SUMPRODUCT(A25*D25)</f>
        <v>4275</v>
      </c>
      <c r="H25" s="7">
        <v>50</v>
      </c>
      <c r="I25" s="6">
        <f t="shared" si="2"/>
        <v>1310</v>
      </c>
      <c r="J25" s="8">
        <f>'[1]★日本人'!J25+'[1]★外国人'!J25</f>
        <v>640</v>
      </c>
      <c r="K25" s="8">
        <f>'[1]★日本人'!K25+'[1]★外国人'!K25</f>
        <v>670</v>
      </c>
      <c r="L25" s="10">
        <f>SUM(M25:N25)</f>
        <v>65500</v>
      </c>
      <c r="M25" s="13">
        <f>SUMPRODUCT(H25*J25)</f>
        <v>32000</v>
      </c>
      <c r="N25" s="16">
        <f>SUMPRODUCT(H25*K25)</f>
        <v>33500</v>
      </c>
      <c r="O25" s="7">
        <v>85</v>
      </c>
      <c r="P25" s="6">
        <f t="shared" si="3"/>
        <v>562</v>
      </c>
      <c r="Q25" s="8">
        <f>'[1]★日本人'!Q25+'[1]★外国人'!Q25</f>
        <v>209</v>
      </c>
      <c r="R25" s="8">
        <f>'[1]★日本人'!R25+'[1]★外国人'!R25</f>
        <v>353</v>
      </c>
      <c r="S25" s="10"/>
      <c r="T25" s="13"/>
      <c r="U25" s="16"/>
    </row>
    <row r="26" spans="1:21" ht="15" customHeight="1">
      <c r="A26" s="7">
        <v>16</v>
      </c>
      <c r="B26" s="6">
        <f t="shared" si="1"/>
        <v>647</v>
      </c>
      <c r="C26" s="8">
        <f>'[1]★日本人'!C26+'[1]★外国人'!C26</f>
        <v>326</v>
      </c>
      <c r="D26" s="8">
        <f>'[1]★日本人'!D26+'[1]★外国人'!D26</f>
        <v>321</v>
      </c>
      <c r="E26" s="10">
        <f>SUM(F26:G26)</f>
        <v>10352</v>
      </c>
      <c r="F26" s="13">
        <f>SUMPRODUCT(A26*C26)</f>
        <v>5216</v>
      </c>
      <c r="G26" s="16">
        <f>SUMPRODUCT(A26*D26)</f>
        <v>5136</v>
      </c>
      <c r="H26" s="7">
        <v>51</v>
      </c>
      <c r="I26" s="6">
        <f t="shared" si="2"/>
        <v>1320</v>
      </c>
      <c r="J26" s="8">
        <f>'[1]★日本人'!J26+'[1]★外国人'!J26</f>
        <v>669</v>
      </c>
      <c r="K26" s="8">
        <f>'[1]★日本人'!K26+'[1]★外国人'!K26</f>
        <v>651</v>
      </c>
      <c r="L26" s="10">
        <f>SUM(M26:N26)</f>
        <v>67320</v>
      </c>
      <c r="M26" s="13">
        <f>SUMPRODUCT(H26*J26)</f>
        <v>34119</v>
      </c>
      <c r="N26" s="16">
        <f>SUMPRODUCT(H26*K26)</f>
        <v>33201</v>
      </c>
      <c r="O26" s="7">
        <v>86</v>
      </c>
      <c r="P26" s="6">
        <f t="shared" si="3"/>
        <v>481</v>
      </c>
      <c r="Q26" s="8">
        <f>'[1]★日本人'!Q26+'[1]★外国人'!Q26</f>
        <v>177</v>
      </c>
      <c r="R26" s="8">
        <f>'[1]★日本人'!R26+'[1]★外国人'!R26</f>
        <v>304</v>
      </c>
      <c r="S26" s="10"/>
      <c r="T26" s="13"/>
      <c r="U26" s="16"/>
    </row>
    <row r="27" spans="1:21" ht="15" customHeight="1">
      <c r="A27" s="7">
        <v>17</v>
      </c>
      <c r="B27" s="6">
        <f t="shared" si="1"/>
        <v>653</v>
      </c>
      <c r="C27" s="8">
        <f>'[1]★日本人'!C27+'[1]★外国人'!C27</f>
        <v>334</v>
      </c>
      <c r="D27" s="8">
        <f>'[1]★日本人'!D27+'[1]★外国人'!D27</f>
        <v>319</v>
      </c>
      <c r="E27" s="10">
        <f>SUM(F27:G27)</f>
        <v>11101</v>
      </c>
      <c r="F27" s="13">
        <f>SUMPRODUCT(A27*C27)</f>
        <v>5678</v>
      </c>
      <c r="G27" s="16">
        <f>SUMPRODUCT(A27*D27)</f>
        <v>5423</v>
      </c>
      <c r="H27" s="7">
        <v>52</v>
      </c>
      <c r="I27" s="6">
        <f t="shared" si="2"/>
        <v>1408</v>
      </c>
      <c r="J27" s="8">
        <f>'[1]★日本人'!J27+'[1]★外国人'!J27</f>
        <v>683</v>
      </c>
      <c r="K27" s="8">
        <f>'[1]★日本人'!K27+'[1]★外国人'!K27</f>
        <v>725</v>
      </c>
      <c r="L27" s="10">
        <f>SUM(M27:N27)</f>
        <v>73216</v>
      </c>
      <c r="M27" s="13">
        <f>SUMPRODUCT(H27*J27)</f>
        <v>35516</v>
      </c>
      <c r="N27" s="16">
        <f>SUMPRODUCT(H27*K27)</f>
        <v>37700</v>
      </c>
      <c r="O27" s="7">
        <v>87</v>
      </c>
      <c r="P27" s="6">
        <f t="shared" si="3"/>
        <v>502</v>
      </c>
      <c r="Q27" s="8">
        <f>'[1]★日本人'!Q27+'[1]★外国人'!Q27</f>
        <v>178</v>
      </c>
      <c r="R27" s="8">
        <f>'[1]★日本人'!R27+'[1]★外国人'!R27</f>
        <v>324</v>
      </c>
      <c r="S27" s="10"/>
      <c r="T27" s="13"/>
      <c r="U27" s="16"/>
    </row>
    <row r="28" spans="1:21" ht="15" customHeight="1">
      <c r="A28" s="7">
        <v>18</v>
      </c>
      <c r="B28" s="6">
        <f t="shared" si="1"/>
        <v>623</v>
      </c>
      <c r="C28" s="8">
        <f>'[1]★日本人'!C28+'[1]★外国人'!C28</f>
        <v>323</v>
      </c>
      <c r="D28" s="8">
        <f>'[1]★日本人'!D28+'[1]★外国人'!D28</f>
        <v>300</v>
      </c>
      <c r="E28" s="10">
        <f>SUM(F28:G28)</f>
        <v>11214</v>
      </c>
      <c r="F28" s="13">
        <f>SUMPRODUCT(A28*C28)</f>
        <v>5814</v>
      </c>
      <c r="G28" s="16">
        <f>SUMPRODUCT(A28*D28)</f>
        <v>5400</v>
      </c>
      <c r="H28" s="7">
        <v>53</v>
      </c>
      <c r="I28" s="6">
        <f t="shared" si="2"/>
        <v>1330</v>
      </c>
      <c r="J28" s="8">
        <f>'[1]★日本人'!J28+'[1]★外国人'!J28</f>
        <v>674</v>
      </c>
      <c r="K28" s="8">
        <f>'[1]★日本人'!K28+'[1]★外国人'!K28</f>
        <v>656</v>
      </c>
      <c r="L28" s="10">
        <f>SUM(M28:N28)</f>
        <v>70490</v>
      </c>
      <c r="M28" s="13">
        <f>SUMPRODUCT(H28*J28)</f>
        <v>35722</v>
      </c>
      <c r="N28" s="16">
        <f>SUMPRODUCT(H28*K28)</f>
        <v>34768</v>
      </c>
      <c r="O28" s="7">
        <v>88</v>
      </c>
      <c r="P28" s="6">
        <f t="shared" si="3"/>
        <v>450</v>
      </c>
      <c r="Q28" s="8">
        <f>'[1]★日本人'!Q28+'[1]★外国人'!Q28</f>
        <v>152</v>
      </c>
      <c r="R28" s="8">
        <f>'[1]★日本人'!R28+'[1]★外国人'!R28</f>
        <v>298</v>
      </c>
      <c r="S28" s="10"/>
      <c r="T28" s="13"/>
      <c r="U28" s="16"/>
    </row>
    <row r="29" spans="1:21" ht="15" customHeight="1">
      <c r="A29" s="7">
        <v>19</v>
      </c>
      <c r="B29" s="6">
        <f t="shared" si="1"/>
        <v>683</v>
      </c>
      <c r="C29" s="8">
        <f>'[1]★日本人'!C29+'[1]★外国人'!C29</f>
        <v>365</v>
      </c>
      <c r="D29" s="8">
        <f>'[1]★日本人'!D29+'[1]★外国人'!D29</f>
        <v>318</v>
      </c>
      <c r="E29" s="10">
        <f>SUM(F29:G29)</f>
        <v>12977</v>
      </c>
      <c r="F29" s="13">
        <f>SUMPRODUCT(A29*C29)</f>
        <v>6935</v>
      </c>
      <c r="G29" s="16">
        <f>SUMPRODUCT(A29*D29)</f>
        <v>6042</v>
      </c>
      <c r="H29" s="7">
        <v>54</v>
      </c>
      <c r="I29" s="6">
        <f t="shared" si="2"/>
        <v>1303</v>
      </c>
      <c r="J29" s="8">
        <f>'[1]★日本人'!J29+'[1]★外国人'!J29</f>
        <v>628</v>
      </c>
      <c r="K29" s="8">
        <f>'[1]★日本人'!K29+'[1]★外国人'!K29</f>
        <v>675</v>
      </c>
      <c r="L29" s="10">
        <f>SUM(M29:N29)</f>
        <v>70362</v>
      </c>
      <c r="M29" s="13">
        <f>SUMPRODUCT(H29*J29)</f>
        <v>33912</v>
      </c>
      <c r="N29" s="16">
        <f>SUMPRODUCT(H29*K29)</f>
        <v>36450</v>
      </c>
      <c r="O29" s="7">
        <v>89</v>
      </c>
      <c r="P29" s="6">
        <f t="shared" si="3"/>
        <v>424</v>
      </c>
      <c r="Q29" s="8">
        <f>'[1]★日本人'!Q29+'[1]★外国人'!Q29</f>
        <v>136</v>
      </c>
      <c r="R29" s="8">
        <f>'[1]★日本人'!R29+'[1]★外国人'!R29</f>
        <v>288</v>
      </c>
      <c r="S29" s="10"/>
      <c r="T29" s="13"/>
      <c r="U29" s="16"/>
    </row>
    <row r="30" spans="1:21" ht="15" customHeight="1">
      <c r="A30" s="6" t="s">
        <v>18</v>
      </c>
      <c r="B30" s="6">
        <f t="shared" si="1"/>
        <v>4493</v>
      </c>
      <c r="C30" s="6">
        <f>SUM(C31:C35)</f>
        <v>2224</v>
      </c>
      <c r="D30" s="6">
        <f>SUM(D31:D35)</f>
        <v>2269</v>
      </c>
      <c r="E30" s="10">
        <f>SUM(E31:E35)</f>
        <v>99464</v>
      </c>
      <c r="F30" s="12">
        <f>SUM(F31:F35)</f>
        <v>49203</v>
      </c>
      <c r="G30" s="15">
        <f>SUM(G31:G35)</f>
        <v>50261</v>
      </c>
      <c r="H30" s="6" t="s">
        <v>53</v>
      </c>
      <c r="I30" s="6">
        <f t="shared" si="2"/>
        <v>6367</v>
      </c>
      <c r="J30" s="6">
        <f>SUM(J31:J35)</f>
        <v>3255</v>
      </c>
      <c r="K30" s="6">
        <f>SUM(K31:K35)</f>
        <v>3112</v>
      </c>
      <c r="L30" s="10">
        <f>SUM(L31:L35)</f>
        <v>362278</v>
      </c>
      <c r="M30" s="12">
        <f>SUM(M31:M35)</f>
        <v>185329</v>
      </c>
      <c r="N30" s="15">
        <f>SUM(N31:N35)</f>
        <v>176949</v>
      </c>
      <c r="O30" s="6" t="s">
        <v>56</v>
      </c>
      <c r="P30" s="6">
        <f t="shared" si="3"/>
        <v>1316</v>
      </c>
      <c r="Q30" s="6">
        <f>SUM(Q31:Q35)</f>
        <v>403</v>
      </c>
      <c r="R30" s="6">
        <f>SUM(R31:R35)</f>
        <v>913</v>
      </c>
      <c r="S30" s="10"/>
      <c r="T30" s="12"/>
      <c r="U30" s="15"/>
    </row>
    <row r="31" spans="1:21" ht="15" customHeight="1">
      <c r="A31" s="7">
        <v>20</v>
      </c>
      <c r="B31" s="6">
        <f t="shared" si="1"/>
        <v>762</v>
      </c>
      <c r="C31" s="8">
        <f>'[1]★日本人'!C31+'[1]★外国人'!C31</f>
        <v>379</v>
      </c>
      <c r="D31" s="8">
        <f>'[1]★日本人'!D31+'[1]★外国人'!D31</f>
        <v>383</v>
      </c>
      <c r="E31" s="10">
        <f>SUM(F31:G31)</f>
        <v>15240</v>
      </c>
      <c r="F31" s="13">
        <f>SUMPRODUCT(A31*C31)</f>
        <v>7580</v>
      </c>
      <c r="G31" s="16">
        <f>SUMPRODUCT(A31*D31)</f>
        <v>7660</v>
      </c>
      <c r="H31" s="7">
        <v>55</v>
      </c>
      <c r="I31" s="6">
        <f t="shared" si="2"/>
        <v>1386</v>
      </c>
      <c r="J31" s="8">
        <f>'[1]★日本人'!J31+'[1]★外国人'!J31</f>
        <v>688</v>
      </c>
      <c r="K31" s="8">
        <f>'[1]★日本人'!K31+'[1]★外国人'!K31</f>
        <v>698</v>
      </c>
      <c r="L31" s="10">
        <f>SUM(M31:N31)</f>
        <v>76230</v>
      </c>
      <c r="M31" s="13">
        <f>SUMPRODUCT(H31*J31)</f>
        <v>37840</v>
      </c>
      <c r="N31" s="16">
        <f>SUMPRODUCT(H31*K31)</f>
        <v>38390</v>
      </c>
      <c r="O31" s="7">
        <v>90</v>
      </c>
      <c r="P31" s="6">
        <f t="shared" si="3"/>
        <v>367</v>
      </c>
      <c r="Q31" s="8">
        <f>'[1]★日本人'!Q31+'[1]★外国人'!Q31</f>
        <v>113</v>
      </c>
      <c r="R31" s="8">
        <f>'[1]★日本人'!R31+'[1]★外国人'!R31</f>
        <v>254</v>
      </c>
      <c r="S31" s="10"/>
      <c r="T31" s="13"/>
      <c r="U31" s="16"/>
    </row>
    <row r="32" spans="1:21" ht="15" customHeight="1">
      <c r="A32" s="7">
        <v>21</v>
      </c>
      <c r="B32" s="6">
        <f t="shared" si="1"/>
        <v>845</v>
      </c>
      <c r="C32" s="8">
        <f>'[1]★日本人'!C32+'[1]★外国人'!C32</f>
        <v>432</v>
      </c>
      <c r="D32" s="8">
        <f>'[1]★日本人'!D32+'[1]★外国人'!D32</f>
        <v>413</v>
      </c>
      <c r="E32" s="10">
        <f>SUM(F32:G32)</f>
        <v>17745</v>
      </c>
      <c r="F32" s="13">
        <f>SUMPRODUCT(A32*C32)</f>
        <v>9072</v>
      </c>
      <c r="G32" s="16">
        <f>SUMPRODUCT(A32*D32)</f>
        <v>8673</v>
      </c>
      <c r="H32" s="7">
        <v>56</v>
      </c>
      <c r="I32" s="6">
        <f t="shared" si="2"/>
        <v>1357</v>
      </c>
      <c r="J32" s="8">
        <f>'[1]★日本人'!J32+'[1]★外国人'!J32</f>
        <v>694</v>
      </c>
      <c r="K32" s="8">
        <f>'[1]★日本人'!K32+'[1]★外国人'!K32</f>
        <v>663</v>
      </c>
      <c r="L32" s="10">
        <f>SUM(M32:N32)</f>
        <v>75992</v>
      </c>
      <c r="M32" s="13">
        <f>SUMPRODUCT(H32*J32)</f>
        <v>38864</v>
      </c>
      <c r="N32" s="16">
        <f>SUMPRODUCT(H32*K32)</f>
        <v>37128</v>
      </c>
      <c r="O32" s="7">
        <v>91</v>
      </c>
      <c r="P32" s="6">
        <f t="shared" si="3"/>
        <v>309</v>
      </c>
      <c r="Q32" s="8">
        <f>'[1]★日本人'!Q32+'[1]★外国人'!Q32</f>
        <v>102</v>
      </c>
      <c r="R32" s="8">
        <f>'[1]★日本人'!R32+'[1]★外国人'!R32</f>
        <v>207</v>
      </c>
      <c r="S32" s="10"/>
      <c r="T32" s="13"/>
      <c r="U32" s="16"/>
    </row>
    <row r="33" spans="1:21" ht="15" customHeight="1">
      <c r="A33" s="7">
        <v>22</v>
      </c>
      <c r="B33" s="6">
        <f t="shared" si="1"/>
        <v>906</v>
      </c>
      <c r="C33" s="8">
        <f>'[1]★日本人'!C33+'[1]★外国人'!C33</f>
        <v>433</v>
      </c>
      <c r="D33" s="8">
        <f>'[1]★日本人'!D33+'[1]★外国人'!D33</f>
        <v>473</v>
      </c>
      <c r="E33" s="10">
        <f>SUM(F33:G33)</f>
        <v>19932</v>
      </c>
      <c r="F33" s="13">
        <f>SUMPRODUCT(A33*C33)</f>
        <v>9526</v>
      </c>
      <c r="G33" s="16">
        <f>SUMPRODUCT(A33*D33)</f>
        <v>10406</v>
      </c>
      <c r="H33" s="7">
        <v>57</v>
      </c>
      <c r="I33" s="6">
        <f t="shared" si="2"/>
        <v>1303</v>
      </c>
      <c r="J33" s="8">
        <f>'[1]★日本人'!J33+'[1]★外国人'!J33</f>
        <v>645</v>
      </c>
      <c r="K33" s="8">
        <f>'[1]★日本人'!K33+'[1]★外国人'!K33</f>
        <v>658</v>
      </c>
      <c r="L33" s="10">
        <f>SUM(M33:N33)</f>
        <v>74271</v>
      </c>
      <c r="M33" s="13">
        <f>SUMPRODUCT(H33*J33)</f>
        <v>36765</v>
      </c>
      <c r="N33" s="16">
        <f>SUMPRODUCT(H33*K33)</f>
        <v>37506</v>
      </c>
      <c r="O33" s="7">
        <v>92</v>
      </c>
      <c r="P33" s="6">
        <f t="shared" si="3"/>
        <v>275</v>
      </c>
      <c r="Q33" s="8">
        <f>'[1]★日本人'!Q33+'[1]★外国人'!Q33</f>
        <v>85</v>
      </c>
      <c r="R33" s="8">
        <f>'[1]★日本人'!R33+'[1]★外国人'!R33</f>
        <v>190</v>
      </c>
      <c r="S33" s="10"/>
      <c r="T33" s="13"/>
      <c r="U33" s="16"/>
    </row>
    <row r="34" spans="1:21" ht="15" customHeight="1">
      <c r="A34" s="7">
        <v>23</v>
      </c>
      <c r="B34" s="6">
        <f t="shared" si="1"/>
        <v>973</v>
      </c>
      <c r="C34" s="8">
        <f>'[1]★日本人'!C34+'[1]★外国人'!C34</f>
        <v>495</v>
      </c>
      <c r="D34" s="8">
        <f>'[1]★日本人'!D34+'[1]★外国人'!D34</f>
        <v>478</v>
      </c>
      <c r="E34" s="10">
        <f>SUM(F34:G34)</f>
        <v>22379</v>
      </c>
      <c r="F34" s="13">
        <f>SUMPRODUCT(A34*C34)</f>
        <v>11385</v>
      </c>
      <c r="G34" s="16">
        <f>SUMPRODUCT(A34*D34)</f>
        <v>10994</v>
      </c>
      <c r="H34" s="7">
        <v>58</v>
      </c>
      <c r="I34" s="6">
        <f t="shared" si="2"/>
        <v>1154</v>
      </c>
      <c r="J34" s="8">
        <f>'[1]★日本人'!J34+'[1]★外国人'!J34</f>
        <v>592</v>
      </c>
      <c r="K34" s="8">
        <f>'[1]★日本人'!K34+'[1]★外国人'!K34</f>
        <v>562</v>
      </c>
      <c r="L34" s="10">
        <f>SUM(M34:N34)</f>
        <v>66932</v>
      </c>
      <c r="M34" s="13">
        <f>SUMPRODUCT(H34*J34)</f>
        <v>34336</v>
      </c>
      <c r="N34" s="16">
        <f>SUMPRODUCT(H34*K34)</f>
        <v>32596</v>
      </c>
      <c r="O34" s="7">
        <v>93</v>
      </c>
      <c r="P34" s="6">
        <f t="shared" si="3"/>
        <v>195</v>
      </c>
      <c r="Q34" s="8">
        <f>'[1]★日本人'!Q34+'[1]★外国人'!Q34</f>
        <v>60</v>
      </c>
      <c r="R34" s="8">
        <f>'[1]★日本人'!R34+'[1]★外国人'!R34</f>
        <v>135</v>
      </c>
      <c r="S34" s="10"/>
      <c r="T34" s="13"/>
      <c r="U34" s="16"/>
    </row>
    <row r="35" spans="1:21" ht="15" customHeight="1">
      <c r="A35" s="7">
        <v>24</v>
      </c>
      <c r="B35" s="6">
        <f t="shared" si="1"/>
        <v>1007</v>
      </c>
      <c r="C35" s="8">
        <f>'[1]★日本人'!C35+'[1]★外国人'!C35</f>
        <v>485</v>
      </c>
      <c r="D35" s="8">
        <f>'[1]★日本人'!D35+'[1]★外国人'!D35</f>
        <v>522</v>
      </c>
      <c r="E35" s="10">
        <f>SUM(F35:G35)</f>
        <v>24168</v>
      </c>
      <c r="F35" s="13">
        <f>SUMPRODUCT(A35*C35)</f>
        <v>11640</v>
      </c>
      <c r="G35" s="16">
        <f>SUMPRODUCT(A35*D35)</f>
        <v>12528</v>
      </c>
      <c r="H35" s="7">
        <v>59</v>
      </c>
      <c r="I35" s="6">
        <f t="shared" si="2"/>
        <v>1167</v>
      </c>
      <c r="J35" s="8">
        <f>'[1]★日本人'!J35+'[1]★外国人'!J35</f>
        <v>636</v>
      </c>
      <c r="K35" s="8">
        <f>'[1]★日本人'!K35+'[1]★外国人'!K35</f>
        <v>531</v>
      </c>
      <c r="L35" s="10">
        <f>SUM(M35:N35)</f>
        <v>68853</v>
      </c>
      <c r="M35" s="13">
        <f>SUMPRODUCT(H35*J35)</f>
        <v>37524</v>
      </c>
      <c r="N35" s="16">
        <f>SUMPRODUCT(H35*K35)</f>
        <v>31329</v>
      </c>
      <c r="O35" s="7">
        <v>94</v>
      </c>
      <c r="P35" s="6">
        <f t="shared" si="3"/>
        <v>170</v>
      </c>
      <c r="Q35" s="8">
        <f>'[1]★日本人'!Q35+'[1]★外国人'!Q35</f>
        <v>43</v>
      </c>
      <c r="R35" s="8">
        <f>'[1]★日本人'!R35+'[1]★外国人'!R35</f>
        <v>127</v>
      </c>
      <c r="S35" s="10"/>
      <c r="T35" s="13"/>
      <c r="U35" s="16"/>
    </row>
    <row r="36" spans="1:21" ht="15" customHeight="1">
      <c r="A36" s="6" t="s">
        <v>3</v>
      </c>
      <c r="B36" s="6">
        <f t="shared" si="1"/>
        <v>5259</v>
      </c>
      <c r="C36" s="6">
        <f>SUM(C37:C41)</f>
        <v>2541</v>
      </c>
      <c r="D36" s="6">
        <f>SUM(D37:D41)</f>
        <v>2718</v>
      </c>
      <c r="E36" s="10">
        <f>SUM(E37:E41)</f>
        <v>141949</v>
      </c>
      <c r="F36" s="12">
        <f>SUM(F37:F41)</f>
        <v>68563</v>
      </c>
      <c r="G36" s="15">
        <f>SUM(G37:G41)</f>
        <v>73386</v>
      </c>
      <c r="H36" s="6" t="s">
        <v>54</v>
      </c>
      <c r="I36" s="6">
        <f t="shared" si="2"/>
        <v>5096</v>
      </c>
      <c r="J36" s="6">
        <f>SUM(J37:J41)</f>
        <v>2630</v>
      </c>
      <c r="K36" s="6">
        <f>SUM(K37:K41)</f>
        <v>2466</v>
      </c>
      <c r="L36" s="10">
        <f>SUM(L37:L41)</f>
        <v>315137</v>
      </c>
      <c r="M36" s="12">
        <f>SUM(M37:M41)</f>
        <v>162565</v>
      </c>
      <c r="N36" s="15">
        <f>SUM(N37:N41)</f>
        <v>152572</v>
      </c>
      <c r="O36" s="6" t="s">
        <v>57</v>
      </c>
      <c r="P36" s="6">
        <f t="shared" si="3"/>
        <v>358</v>
      </c>
      <c r="Q36" s="6">
        <f>SUM(Q37:Q41)</f>
        <v>74</v>
      </c>
      <c r="R36" s="6">
        <f>SUM(R37:R41)</f>
        <v>284</v>
      </c>
      <c r="S36" s="10"/>
      <c r="T36" s="12"/>
      <c r="U36" s="15"/>
    </row>
    <row r="37" spans="1:21" ht="15" customHeight="1">
      <c r="A37" s="7">
        <v>25</v>
      </c>
      <c r="B37" s="6">
        <f t="shared" si="1"/>
        <v>1037</v>
      </c>
      <c r="C37" s="8">
        <f>'[1]★日本人'!C37+'[1]★外国人'!C37</f>
        <v>502</v>
      </c>
      <c r="D37" s="8">
        <f>'[1]★日本人'!D37+'[1]★外国人'!D37</f>
        <v>535</v>
      </c>
      <c r="E37" s="10">
        <f>SUM(F37:G37)</f>
        <v>25925</v>
      </c>
      <c r="F37" s="13">
        <f>SUMPRODUCT(A37*C37)</f>
        <v>12550</v>
      </c>
      <c r="G37" s="16">
        <f>SUMPRODUCT(A37*D37)</f>
        <v>13375</v>
      </c>
      <c r="H37" s="7">
        <v>60</v>
      </c>
      <c r="I37" s="6">
        <f t="shared" si="2"/>
        <v>1232</v>
      </c>
      <c r="J37" s="8">
        <f>'[1]★日本人'!J37+'[1]★外国人'!J37</f>
        <v>640</v>
      </c>
      <c r="K37" s="8">
        <f>'[1]★日本人'!K37+'[1]★外国人'!K37</f>
        <v>592</v>
      </c>
      <c r="L37" s="10">
        <f>SUM(M37:N37)</f>
        <v>73920</v>
      </c>
      <c r="M37" s="13">
        <f>SUMPRODUCT(H37*J37)</f>
        <v>38400</v>
      </c>
      <c r="N37" s="16">
        <f>SUMPRODUCT(H37*K37)</f>
        <v>35520</v>
      </c>
      <c r="O37" s="7">
        <v>95</v>
      </c>
      <c r="P37" s="6">
        <f t="shared" si="3"/>
        <v>101</v>
      </c>
      <c r="Q37" s="8">
        <f>'[1]★日本人'!Q37+'[1]★外国人'!Q37</f>
        <v>20</v>
      </c>
      <c r="R37" s="8">
        <f>'[1]★日本人'!R37+'[1]★外国人'!R37</f>
        <v>81</v>
      </c>
      <c r="S37" s="10"/>
      <c r="T37" s="13"/>
      <c r="U37" s="16"/>
    </row>
    <row r="38" spans="1:21" ht="15" customHeight="1">
      <c r="A38" s="7">
        <v>26</v>
      </c>
      <c r="B38" s="6">
        <f t="shared" si="1"/>
        <v>1087</v>
      </c>
      <c r="C38" s="8">
        <f>'[1]★日本人'!C38+'[1]★外国人'!C38</f>
        <v>520</v>
      </c>
      <c r="D38" s="8">
        <f>'[1]★日本人'!D38+'[1]★外国人'!D38</f>
        <v>567</v>
      </c>
      <c r="E38" s="10">
        <f>SUM(F38:G38)</f>
        <v>28262</v>
      </c>
      <c r="F38" s="13">
        <f>SUMPRODUCT(A38*C38)</f>
        <v>13520</v>
      </c>
      <c r="G38" s="16">
        <f>SUMPRODUCT(A38*D38)</f>
        <v>14742</v>
      </c>
      <c r="H38" s="7">
        <v>61</v>
      </c>
      <c r="I38" s="6">
        <f t="shared" si="2"/>
        <v>1074</v>
      </c>
      <c r="J38" s="8">
        <f>'[1]★日本人'!J38+'[1]★外国人'!J38</f>
        <v>585</v>
      </c>
      <c r="K38" s="8">
        <f>'[1]★日本人'!K38+'[1]★外国人'!K38</f>
        <v>489</v>
      </c>
      <c r="L38" s="10">
        <f>SUM(M38:N38)</f>
        <v>65514</v>
      </c>
      <c r="M38" s="13">
        <f>SUMPRODUCT(H38*J38)</f>
        <v>35685</v>
      </c>
      <c r="N38" s="16">
        <f>SUMPRODUCT(H38*K38)</f>
        <v>29829</v>
      </c>
      <c r="O38" s="7">
        <v>96</v>
      </c>
      <c r="P38" s="6">
        <f t="shared" si="3"/>
        <v>102</v>
      </c>
      <c r="Q38" s="8">
        <f>'[1]★日本人'!Q38+'[1]★外国人'!Q38</f>
        <v>24</v>
      </c>
      <c r="R38" s="8">
        <f>'[1]★日本人'!R38+'[1]★外国人'!R38</f>
        <v>78</v>
      </c>
      <c r="S38" s="10"/>
      <c r="T38" s="13"/>
      <c r="U38" s="16"/>
    </row>
    <row r="39" spans="1:21" ht="15" customHeight="1">
      <c r="A39" s="7">
        <v>27</v>
      </c>
      <c r="B39" s="6">
        <f t="shared" si="1"/>
        <v>1047</v>
      </c>
      <c r="C39" s="8">
        <f>'[1]★日本人'!C39+'[1]★外国人'!C39</f>
        <v>534</v>
      </c>
      <c r="D39" s="8">
        <f>'[1]★日本人'!D39+'[1]★外国人'!D39</f>
        <v>513</v>
      </c>
      <c r="E39" s="10">
        <f>SUM(F39:G39)</f>
        <v>28269</v>
      </c>
      <c r="F39" s="13">
        <f>SUMPRODUCT(A39*C39)</f>
        <v>14418</v>
      </c>
      <c r="G39" s="16">
        <f>SUMPRODUCT(A39*D39)</f>
        <v>13851</v>
      </c>
      <c r="H39" s="7">
        <v>62</v>
      </c>
      <c r="I39" s="6">
        <f t="shared" si="2"/>
        <v>985</v>
      </c>
      <c r="J39" s="8">
        <f>'[1]★日本人'!J39+'[1]★外国人'!J39</f>
        <v>489</v>
      </c>
      <c r="K39" s="8">
        <f>'[1]★日本人'!K39+'[1]★外国人'!K39</f>
        <v>496</v>
      </c>
      <c r="L39" s="10">
        <f>SUM(M39:N39)</f>
        <v>61070</v>
      </c>
      <c r="M39" s="13">
        <f>SUMPRODUCT(H39*J39)</f>
        <v>30318</v>
      </c>
      <c r="N39" s="16">
        <f>SUMPRODUCT(H39*K39)</f>
        <v>30752</v>
      </c>
      <c r="O39" s="7">
        <v>97</v>
      </c>
      <c r="P39" s="6">
        <f t="shared" si="3"/>
        <v>77</v>
      </c>
      <c r="Q39" s="8">
        <f>'[1]★日本人'!Q39+'[1]★外国人'!Q39</f>
        <v>17</v>
      </c>
      <c r="R39" s="8">
        <f>'[1]★日本人'!R39+'[1]★外国人'!R39</f>
        <v>60</v>
      </c>
      <c r="S39" s="10"/>
      <c r="T39" s="13"/>
      <c r="U39" s="16"/>
    </row>
    <row r="40" spans="1:21" ht="15" customHeight="1">
      <c r="A40" s="7">
        <v>28</v>
      </c>
      <c r="B40" s="6">
        <f t="shared" si="1"/>
        <v>1059</v>
      </c>
      <c r="C40" s="8">
        <f>'[1]★日本人'!C40+'[1]★外国人'!C40</f>
        <v>490</v>
      </c>
      <c r="D40" s="8">
        <f>'[1]★日本人'!D40+'[1]★外国人'!D40</f>
        <v>569</v>
      </c>
      <c r="E40" s="10">
        <f>SUM(F40:G40)</f>
        <v>29652</v>
      </c>
      <c r="F40" s="13">
        <f>SUMPRODUCT(A40*C40)</f>
        <v>13720</v>
      </c>
      <c r="G40" s="16">
        <f>SUMPRODUCT(A40*D40)</f>
        <v>15932</v>
      </c>
      <c r="H40" s="7">
        <v>63</v>
      </c>
      <c r="I40" s="6">
        <f t="shared" si="2"/>
        <v>887</v>
      </c>
      <c r="J40" s="8">
        <f>'[1]★日本人'!J40+'[1]★外国人'!J40</f>
        <v>462</v>
      </c>
      <c r="K40" s="8">
        <f>'[1]★日本人'!K40+'[1]★外国人'!K40</f>
        <v>425</v>
      </c>
      <c r="L40" s="10">
        <f>SUM(M40:N40)</f>
        <v>55881</v>
      </c>
      <c r="M40" s="13">
        <f>SUMPRODUCT(H40*J40)</f>
        <v>29106</v>
      </c>
      <c r="N40" s="16">
        <f>SUMPRODUCT(H40*K40)</f>
        <v>26775</v>
      </c>
      <c r="O40" s="7">
        <v>98</v>
      </c>
      <c r="P40" s="6">
        <f t="shared" si="3"/>
        <v>43</v>
      </c>
      <c r="Q40" s="8">
        <f>'[1]★日本人'!Q40+'[1]★外国人'!Q40</f>
        <v>5</v>
      </c>
      <c r="R40" s="8">
        <f>'[1]★日本人'!R40+'[1]★外国人'!R40</f>
        <v>38</v>
      </c>
      <c r="S40" s="10"/>
      <c r="T40" s="13"/>
      <c r="U40" s="16"/>
    </row>
    <row r="41" spans="1:21" ht="15" customHeight="1">
      <c r="A41" s="7">
        <v>29</v>
      </c>
      <c r="B41" s="6">
        <f t="shared" si="1"/>
        <v>1029</v>
      </c>
      <c r="C41" s="8">
        <f>'[1]★日本人'!C41+'[1]★外国人'!C41</f>
        <v>495</v>
      </c>
      <c r="D41" s="8">
        <f>'[1]★日本人'!D41+'[1]★外国人'!D41</f>
        <v>534</v>
      </c>
      <c r="E41" s="10">
        <f>SUM(F41:G41)</f>
        <v>29841</v>
      </c>
      <c r="F41" s="13">
        <f>SUMPRODUCT(A41*C41)</f>
        <v>14355</v>
      </c>
      <c r="G41" s="16">
        <f>SUMPRODUCT(A41*D41)</f>
        <v>15486</v>
      </c>
      <c r="H41" s="7">
        <v>64</v>
      </c>
      <c r="I41" s="6">
        <f t="shared" si="2"/>
        <v>918</v>
      </c>
      <c r="J41" s="8">
        <f>'[1]★日本人'!J41+'[1]★外国人'!J41</f>
        <v>454</v>
      </c>
      <c r="K41" s="8">
        <f>'[1]★日本人'!K41+'[1]★外国人'!K41</f>
        <v>464</v>
      </c>
      <c r="L41" s="10">
        <f>SUM(M41:N41)</f>
        <v>58752</v>
      </c>
      <c r="M41" s="13">
        <f>SUMPRODUCT(H41*J41)</f>
        <v>29056</v>
      </c>
      <c r="N41" s="16">
        <f>SUMPRODUCT(H41*K41)</f>
        <v>29696</v>
      </c>
      <c r="O41" s="7">
        <v>99</v>
      </c>
      <c r="P41" s="6">
        <f t="shared" si="3"/>
        <v>35</v>
      </c>
      <c r="Q41" s="8">
        <f>'[1]★日本人'!Q41+'[1]★外国人'!Q41</f>
        <v>8</v>
      </c>
      <c r="R41" s="8">
        <f>'[1]★日本人'!R41+'[1]★外国人'!R41</f>
        <v>27</v>
      </c>
      <c r="S41" s="10"/>
      <c r="T41" s="13"/>
      <c r="U41" s="16"/>
    </row>
    <row r="42" spans="1:21" ht="15" customHeight="1">
      <c r="A42" s="6" t="s">
        <v>16</v>
      </c>
      <c r="B42" s="6">
        <f t="shared" si="1"/>
        <v>4772</v>
      </c>
      <c r="C42" s="6">
        <f>SUM(C43:C47)</f>
        <v>2288</v>
      </c>
      <c r="D42" s="6">
        <f>SUM(D43:D47)</f>
        <v>2484</v>
      </c>
      <c r="E42" s="10">
        <f>SUM(E43:E47)</f>
        <v>152526</v>
      </c>
      <c r="F42" s="12">
        <f>SUM(F43:F47)</f>
        <v>73051</v>
      </c>
      <c r="G42" s="15">
        <f>SUM(G43:G47)</f>
        <v>79475</v>
      </c>
      <c r="H42" s="6" t="s">
        <v>28</v>
      </c>
      <c r="I42" s="6">
        <f t="shared" si="2"/>
        <v>4094</v>
      </c>
      <c r="J42" s="6">
        <f>SUM(J43:J47)</f>
        <v>2044</v>
      </c>
      <c r="K42" s="6">
        <f>SUM(K43:K47)</f>
        <v>2050</v>
      </c>
      <c r="L42" s="10">
        <f>SUM(L43:L47)</f>
        <v>273941</v>
      </c>
      <c r="M42" s="12">
        <f>SUM(M43:M47)</f>
        <v>136776</v>
      </c>
      <c r="N42" s="15">
        <f>SUM(N43:N47)</f>
        <v>137165</v>
      </c>
      <c r="O42" s="6" t="s">
        <v>11</v>
      </c>
      <c r="P42" s="6">
        <f t="shared" si="3"/>
        <v>59</v>
      </c>
      <c r="Q42" s="6">
        <f>SUM(Q43:Q46)</f>
        <v>19</v>
      </c>
      <c r="R42" s="6">
        <f>SUM(R43:R46)</f>
        <v>40</v>
      </c>
      <c r="S42" s="10"/>
      <c r="T42" s="12"/>
      <c r="U42" s="15"/>
    </row>
    <row r="43" spans="1:21" ht="15" customHeight="1">
      <c r="A43" s="7">
        <v>30</v>
      </c>
      <c r="B43" s="6">
        <f t="shared" si="1"/>
        <v>973</v>
      </c>
      <c r="C43" s="8">
        <f>'[1]★日本人'!C43+'[1]★外国人'!C43</f>
        <v>466</v>
      </c>
      <c r="D43" s="8">
        <f>'[1]★日本人'!D43+'[1]★外国人'!D43</f>
        <v>507</v>
      </c>
      <c r="E43" s="10">
        <f>SUM(F43:G43)</f>
        <v>29190</v>
      </c>
      <c r="F43" s="13">
        <f>SUMPRODUCT(A43*C43)</f>
        <v>13980</v>
      </c>
      <c r="G43" s="16">
        <f>SUMPRODUCT(A43*D43)</f>
        <v>15210</v>
      </c>
      <c r="H43" s="7">
        <v>65</v>
      </c>
      <c r="I43" s="6">
        <f t="shared" si="2"/>
        <v>903</v>
      </c>
      <c r="J43" s="8">
        <f>'[1]★日本人'!J43+'[1]★外国人'!J43</f>
        <v>462</v>
      </c>
      <c r="K43" s="8">
        <f>'[1]★日本人'!K43+'[1]★外国人'!K43</f>
        <v>441</v>
      </c>
      <c r="L43" s="10">
        <f>SUM(M43:N43)</f>
        <v>58695</v>
      </c>
      <c r="M43" s="13">
        <f>SUMPRODUCT(H43*J43)</f>
        <v>30030</v>
      </c>
      <c r="N43" s="16">
        <f>SUMPRODUCT(H43*K43)</f>
        <v>28665</v>
      </c>
      <c r="O43" s="7">
        <v>100</v>
      </c>
      <c r="P43" s="6">
        <f t="shared" si="3"/>
        <v>29</v>
      </c>
      <c r="Q43" s="8">
        <f>'[1]★日本人'!Q43+'[1]★外国人'!Q43</f>
        <v>9</v>
      </c>
      <c r="R43" s="8">
        <f>'[1]★日本人'!R43+'[1]★外国人'!R43</f>
        <v>20</v>
      </c>
      <c r="S43" s="10"/>
      <c r="T43" s="13"/>
      <c r="U43" s="16"/>
    </row>
    <row r="44" spans="1:21" ht="15" customHeight="1">
      <c r="A44" s="7">
        <v>31</v>
      </c>
      <c r="B44" s="6">
        <f t="shared" si="1"/>
        <v>990</v>
      </c>
      <c r="C44" s="8">
        <f>'[1]★日本人'!C44+'[1]★外国人'!C44</f>
        <v>488</v>
      </c>
      <c r="D44" s="8">
        <f>'[1]★日本人'!D44+'[1]★外国人'!D44</f>
        <v>502</v>
      </c>
      <c r="E44" s="10">
        <f>SUM(F44:G44)</f>
        <v>30690</v>
      </c>
      <c r="F44" s="13">
        <f>SUMPRODUCT(A44*C44)</f>
        <v>15128</v>
      </c>
      <c r="G44" s="16">
        <f>SUMPRODUCT(A44*D44)</f>
        <v>15562</v>
      </c>
      <c r="H44" s="7">
        <v>66</v>
      </c>
      <c r="I44" s="6">
        <f t="shared" si="2"/>
        <v>856</v>
      </c>
      <c r="J44" s="8">
        <f>'[1]★日本人'!J44+'[1]★外国人'!J44</f>
        <v>414</v>
      </c>
      <c r="K44" s="8">
        <f>'[1]★日本人'!K44+'[1]★外国人'!K44</f>
        <v>442</v>
      </c>
      <c r="L44" s="10">
        <f>SUM(M44:N44)</f>
        <v>56496</v>
      </c>
      <c r="M44" s="13">
        <f>SUMPRODUCT(H44*J44)</f>
        <v>27324</v>
      </c>
      <c r="N44" s="16">
        <f>SUMPRODUCT(H44*K44)</f>
        <v>29172</v>
      </c>
      <c r="O44" s="7">
        <v>101</v>
      </c>
      <c r="P44" s="6">
        <f t="shared" si="3"/>
        <v>13</v>
      </c>
      <c r="Q44" s="8">
        <f>'[1]★日本人'!Q44+'[1]★外国人'!Q44</f>
        <v>4</v>
      </c>
      <c r="R44" s="8">
        <f>'[1]★日本人'!R44+'[1]★外国人'!R44</f>
        <v>9</v>
      </c>
      <c r="S44" s="10"/>
      <c r="T44" s="13"/>
      <c r="U44" s="16"/>
    </row>
    <row r="45" spans="1:21" ht="15" customHeight="1">
      <c r="A45" s="7">
        <v>32</v>
      </c>
      <c r="B45" s="6">
        <f t="shared" si="1"/>
        <v>949</v>
      </c>
      <c r="C45" s="8">
        <f>'[1]★日本人'!C45+'[1]★外国人'!C45</f>
        <v>481</v>
      </c>
      <c r="D45" s="8">
        <f>'[1]★日本人'!D45+'[1]★外国人'!D45</f>
        <v>468</v>
      </c>
      <c r="E45" s="10">
        <f>SUM(F45:G45)</f>
        <v>30368</v>
      </c>
      <c r="F45" s="13">
        <f>SUMPRODUCT(A45*C45)</f>
        <v>15392</v>
      </c>
      <c r="G45" s="16">
        <f>SUMPRODUCT(A45*D45)</f>
        <v>14976</v>
      </c>
      <c r="H45" s="7">
        <v>67</v>
      </c>
      <c r="I45" s="6">
        <f t="shared" si="2"/>
        <v>795</v>
      </c>
      <c r="J45" s="8">
        <f>'[1]★日本人'!J45+'[1]★外国人'!J45</f>
        <v>388</v>
      </c>
      <c r="K45" s="8">
        <f>'[1]★日本人'!K45+'[1]★外国人'!K45</f>
        <v>407</v>
      </c>
      <c r="L45" s="10">
        <f>SUM(M45:N45)</f>
        <v>53265</v>
      </c>
      <c r="M45" s="13">
        <f>SUMPRODUCT(H45*J45)</f>
        <v>25996</v>
      </c>
      <c r="N45" s="16">
        <f>SUMPRODUCT(H45*K45)</f>
        <v>27269</v>
      </c>
      <c r="O45" s="7">
        <v>102</v>
      </c>
      <c r="P45" s="6">
        <f t="shared" si="3"/>
        <v>7</v>
      </c>
      <c r="Q45" s="8">
        <f>'[1]★日本人'!Q45+'[1]★外国人'!Q45</f>
        <v>0</v>
      </c>
      <c r="R45" s="8">
        <f>'[1]★日本人'!R45+'[1]★外国人'!R45</f>
        <v>7</v>
      </c>
      <c r="S45" s="10"/>
      <c r="T45" s="13"/>
      <c r="U45" s="16"/>
    </row>
    <row r="46" spans="1:21" ht="15" customHeight="1">
      <c r="A46" s="7">
        <v>33</v>
      </c>
      <c r="B46" s="6">
        <f t="shared" si="1"/>
        <v>962</v>
      </c>
      <c r="C46" s="8">
        <f>'[1]★日本人'!C46+'[1]★外国人'!C46</f>
        <v>451</v>
      </c>
      <c r="D46" s="8">
        <f>'[1]★日本人'!D46+'[1]★外国人'!D46</f>
        <v>511</v>
      </c>
      <c r="E46" s="10">
        <f>SUM(F46:G46)</f>
        <v>31746</v>
      </c>
      <c r="F46" s="13">
        <f>SUMPRODUCT(A46*C46)</f>
        <v>14883</v>
      </c>
      <c r="G46" s="16">
        <f>SUMPRODUCT(A46*D46)</f>
        <v>16863</v>
      </c>
      <c r="H46" s="7">
        <v>68</v>
      </c>
      <c r="I46" s="6">
        <f t="shared" si="2"/>
        <v>775</v>
      </c>
      <c r="J46" s="8">
        <f>'[1]★日本人'!J46+'[1]★外国人'!J46</f>
        <v>394</v>
      </c>
      <c r="K46" s="8">
        <f>'[1]★日本人'!K46+'[1]★外国人'!K46</f>
        <v>381</v>
      </c>
      <c r="L46" s="10">
        <f>SUM(M46:N46)</f>
        <v>52700</v>
      </c>
      <c r="M46" s="13">
        <f>SUMPRODUCT(H46*J46)</f>
        <v>26792</v>
      </c>
      <c r="N46" s="16">
        <f>SUMPRODUCT(H46*K46)</f>
        <v>25908</v>
      </c>
      <c r="O46" s="5" t="s">
        <v>58</v>
      </c>
      <c r="P46" s="6">
        <f t="shared" si="3"/>
        <v>10</v>
      </c>
      <c r="Q46" s="8">
        <f>'[1]★日本人'!Q46+'[1]★外国人'!Q46</f>
        <v>6</v>
      </c>
      <c r="R46" s="8">
        <f>'[1]★日本人'!R46+'[1]★外国人'!R46</f>
        <v>4</v>
      </c>
      <c r="S46" s="10"/>
      <c r="T46" s="13"/>
      <c r="U46" s="16"/>
    </row>
    <row r="47" spans="1:21" ht="15" customHeight="1">
      <c r="A47" s="7">
        <v>34</v>
      </c>
      <c r="B47" s="6">
        <f t="shared" si="1"/>
        <v>898</v>
      </c>
      <c r="C47" s="8">
        <f>'[1]★日本人'!C47+'[1]★外国人'!C47</f>
        <v>402</v>
      </c>
      <c r="D47" s="8">
        <f>'[1]★日本人'!D47+'[1]★外国人'!D47</f>
        <v>496</v>
      </c>
      <c r="E47" s="10">
        <f>SUM(F47:G47)</f>
        <v>30532</v>
      </c>
      <c r="F47" s="13">
        <f>SUMPRODUCT(A47*C47)</f>
        <v>13668</v>
      </c>
      <c r="G47" s="16">
        <f>SUMPRODUCT(A47*D47)</f>
        <v>16864</v>
      </c>
      <c r="H47" s="7">
        <v>69</v>
      </c>
      <c r="I47" s="6">
        <f t="shared" si="2"/>
        <v>765</v>
      </c>
      <c r="J47" s="8">
        <f>'[1]★日本人'!J47+'[1]★外国人'!J47</f>
        <v>386</v>
      </c>
      <c r="K47" s="8">
        <f>'[1]★日本人'!K47+'[1]★外国人'!K47</f>
        <v>379</v>
      </c>
      <c r="L47" s="10">
        <f>SUM(M47:N47)</f>
        <v>52785</v>
      </c>
      <c r="M47" s="13">
        <f>SUMPRODUCT(H47*J47)</f>
        <v>26634</v>
      </c>
      <c r="N47" s="16">
        <f>SUMPRODUCT(H47*K47)</f>
        <v>26151</v>
      </c>
      <c r="O47" s="5" t="s">
        <v>59</v>
      </c>
      <c r="P47" s="6">
        <f t="shared" si="3"/>
        <v>0</v>
      </c>
      <c r="Q47" s="8">
        <f>'[1]★日本人'!Q47+'[1]★外国人'!Q47</f>
        <v>0</v>
      </c>
      <c r="R47" s="8">
        <f>'[1]★日本人'!R47+'[1]★外国人'!R47</f>
        <v>0</v>
      </c>
      <c r="S47" s="10"/>
      <c r="T47" s="13"/>
      <c r="U47" s="16"/>
    </row>
    <row r="49" spans="1:7" s="1" customFormat="1">
      <c r="A49" s="21"/>
      <c r="B49" s="22"/>
      <c r="C49" s="22"/>
      <c r="D49" s="22" t="str">
        <f t="shared" ref="D49:D54" si="4">Z3</f>
        <v>（人）</v>
      </c>
      <c r="E49" s="23"/>
      <c r="F49" s="23"/>
      <c r="G49" s="23"/>
    </row>
    <row r="50" spans="1:7" s="1" customFormat="1" ht="15.75" customHeight="1">
      <c r="A50" s="20" t="str">
        <f t="shared" ref="A50:C54" si="5">W4</f>
        <v>年齢</v>
      </c>
      <c r="B50" s="20" t="str">
        <f t="shared" si="5"/>
        <v>前月</v>
      </c>
      <c r="C50" s="20" t="str">
        <f t="shared" si="5"/>
        <v>当月</v>
      </c>
      <c r="D50" s="20" t="str">
        <f t="shared" si="4"/>
        <v>前月比</v>
      </c>
      <c r="E50" s="24"/>
      <c r="F50" s="24"/>
      <c r="G50" s="24"/>
    </row>
    <row r="51" spans="1:7">
      <c r="A51" s="6" t="str">
        <f t="shared" si="5"/>
        <v>0-14</v>
      </c>
      <c r="B51" s="6">
        <f t="shared" si="5"/>
        <v>9422</v>
      </c>
      <c r="C51" s="6">
        <f t="shared" si="5"/>
        <v>9425</v>
      </c>
      <c r="D51" s="6">
        <f t="shared" si="4"/>
        <v>3</v>
      </c>
    </row>
    <row r="52" spans="1:7">
      <c r="A52" s="6" t="str">
        <f t="shared" si="5"/>
        <v>15-64</v>
      </c>
      <c r="B52" s="6">
        <f t="shared" si="5"/>
        <v>52880</v>
      </c>
      <c r="C52" s="6">
        <f t="shared" si="5"/>
        <v>52819</v>
      </c>
      <c r="D52" s="6">
        <f t="shared" si="4"/>
        <v>-61</v>
      </c>
    </row>
    <row r="53" spans="1:7">
      <c r="A53" s="6" t="str">
        <f t="shared" si="5"/>
        <v>65-</v>
      </c>
      <c r="B53" s="6">
        <f t="shared" si="5"/>
        <v>19955</v>
      </c>
      <c r="C53" s="6">
        <f t="shared" si="5"/>
        <v>19930</v>
      </c>
      <c r="D53" s="6">
        <f t="shared" si="4"/>
        <v>-25</v>
      </c>
    </row>
    <row r="54" spans="1:7">
      <c r="A54" s="6" t="str">
        <f t="shared" si="5"/>
        <v>計</v>
      </c>
      <c r="B54" s="6">
        <f t="shared" si="5"/>
        <v>82257</v>
      </c>
      <c r="C54" s="6">
        <f t="shared" si="5"/>
        <v>82174</v>
      </c>
      <c r="D54" s="6">
        <f t="shared" si="4"/>
        <v>-83</v>
      </c>
    </row>
  </sheetData>
  <mergeCells count="3">
    <mergeCell ref="A1:R1"/>
    <mergeCell ref="O3:Q3"/>
    <mergeCell ref="H5:R5"/>
  </mergeCells>
  <phoneticPr fontId="2" type="Hiragana"/>
  <pageMargins left="0.7" right="0.7" top="0.75" bottom="0.75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先月</vt:lpstr>
      <vt:lpstr>今月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KLG0456</dc:creator>
  <cp:lastModifiedBy>Administrator</cp:lastModifiedBy>
  <dcterms:created xsi:type="dcterms:W3CDTF">2025-03-05T05:36:51Z</dcterms:created>
  <dcterms:modified xsi:type="dcterms:W3CDTF">2025-06-06T05:52:20Z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3.1.6.0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2025-06-06T05:52:20Z</vt:filetime>
  </property>
</Properties>
</file>