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455" windowHeight="6075" activeTab="1"/>
  </bookViews>
  <sheets>
    <sheet name="前月" sheetId="1" r:id="rId1"/>
    <sheet name="当月" sheetId="5" r:id="rId2"/>
  </sheets>
  <definedNames>
    <definedName name="_xlnm.Print_Area" localSheetId="0">前月!$A$1:$V$48</definedName>
    <definedName name="_xlnm.Print_Area" localSheetId="1">当月!$A$1:$R$47</definedName>
  </definedNames>
  <calcPr calcId="191029" iterateDelta="1.e-004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<sst xmlns="http://schemas.openxmlformats.org/spreadsheetml/2006/main" xmlns:r="http://schemas.openxmlformats.org/officeDocument/2006/relationships" count="48" uniqueCount="48">
  <si>
    <t>65-</t>
  </si>
  <si>
    <t xml:space="preserve"> 40- 44</t>
  </si>
  <si>
    <t>総数</t>
  </si>
  <si>
    <t>総数</t>
    <rPh sb="0" eb="2">
      <t>ソウスウ</t>
    </rPh>
    <phoneticPr fontId="3"/>
  </si>
  <si>
    <t>＊＊　　年齢別　　人口報告書　　＊＊</t>
  </si>
  <si>
    <t xml:space="preserve"> 55- 59</t>
  </si>
  <si>
    <t>Per/All</t>
  </si>
  <si>
    <t>年齢</t>
  </si>
  <si>
    <t xml:space="preserve"> 80- 84</t>
  </si>
  <si>
    <t>0- 4</t>
  </si>
  <si>
    <t xml:space="preserve"> 70- 74</t>
  </si>
  <si>
    <t xml:space="preserve"> 100-</t>
  </si>
  <si>
    <t>15-64</t>
  </si>
  <si>
    <t xml:space="preserve"> 30- 34</t>
  </si>
  <si>
    <t xml:space="preserve"> 5- 9</t>
  </si>
  <si>
    <t xml:space="preserve"> 10- 14</t>
  </si>
  <si>
    <t xml:space="preserve"> 20- 24</t>
  </si>
  <si>
    <t xml:space="preserve"> 15- 19</t>
  </si>
  <si>
    <t xml:space="preserve"> 25- 29</t>
  </si>
  <si>
    <t>0-14</t>
  </si>
  <si>
    <t>Old.Av.</t>
  </si>
  <si>
    <t xml:space="preserve"> 85- 89</t>
  </si>
  <si>
    <t>総数　</t>
  </si>
  <si>
    <t>Total</t>
  </si>
  <si>
    <t>男</t>
  </si>
  <si>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3"/>
  </si>
  <si>
    <t>Men</t>
  </si>
  <si>
    <t xml:space="preserve"> 60- 64</t>
  </si>
  <si>
    <t>女</t>
  </si>
  <si>
    <t>男</t>
    <rPh sb="0" eb="1">
      <t>オトコ</t>
    </rPh>
    <phoneticPr fontId="3"/>
  </si>
  <si>
    <t>年齢　</t>
  </si>
  <si>
    <t>Women</t>
  </si>
  <si>
    <t>人数</t>
    <rPh sb="0" eb="2">
      <t>ニンズウ</t>
    </rPh>
    <phoneticPr fontId="3"/>
  </si>
  <si>
    <t xml:space="preserve"> 50- 54</t>
  </si>
  <si>
    <t xml:space="preserve"> 35- 39</t>
  </si>
  <si>
    <t xml:space="preserve"> 65- 69</t>
  </si>
  <si>
    <t xml:space="preserve"> 45- 49</t>
  </si>
  <si>
    <t xml:space="preserve"> 75- 79</t>
  </si>
  <si>
    <t xml:space="preserve"> 90- 94</t>
  </si>
  <si>
    <t xml:space="preserve"> 95- 99</t>
  </si>
  <si>
    <t>ｿﾚｲｼﾞｮｳ</t>
  </si>
  <si>
    <t>ﾌｼｮｳ</t>
  </si>
  <si>
    <t>現在</t>
  </si>
  <si>
    <t>年齢</t>
    <rPh sb="0" eb="2">
      <t>ネンレイ</t>
    </rPh>
    <phoneticPr fontId="3"/>
  </si>
  <si>
    <t>総数　</t>
    <rPh sb="0" eb="2">
      <t>ソウスウ</t>
    </rPh>
    <phoneticPr fontId="3"/>
  </si>
  <si>
    <t>現在</t>
    <rPh sb="0" eb="2">
      <t>ゲンザイ</t>
    </rPh>
    <phoneticPr fontId="3"/>
  </si>
  <si>
    <t>女</t>
    <rPh sb="0" eb="1">
      <t>オンナ</t>
    </rPh>
    <phoneticPr fontId="3"/>
  </si>
  <si>
    <t>年齢　</t>
    <rPh sb="0" eb="2">
      <t>ネンレイ</t>
    </rPh>
    <phoneticPr fontId="3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</si>
</sst>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0.000_ "/>
    <numFmt numFmtId="177" formatCode="0.000%"/>
  </numFmts>
  <fonts count="8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11"/>
      <color indexed="8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1" applyNumberFormat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NumberFormat="1" applyBorder="1">
      <alignment vertical="center"/>
    </xf>
    <xf numFmtId="0" fontId="4" fillId="0" borderId="1" xfId="1" applyFont="1" applyBorder="1">
      <alignment vertical="center"/>
    </xf>
    <xf numFmtId="0" fontId="5" fillId="0" borderId="1" xfId="1" applyFont="1" applyBorder="1">
      <alignment vertical="center"/>
    </xf>
    <xf numFmtId="0" fontId="5" fillId="0" borderId="1" xfId="1" applyFont="1" applyBorder="1" applyAlignment="1">
      <alignment horizontal="center" vertical="center"/>
    </xf>
    <xf numFmtId="176" fontId="5" fillId="0" borderId="0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5" fillId="0" borderId="1" xfId="1" applyFont="1" applyBorder="1" applyProtection="1">
      <alignment vertical="center"/>
      <protection locked="0"/>
    </xf>
    <xf numFmtId="0" fontId="7" fillId="2" borderId="1" xfId="1" applyFont="1" applyFill="1" applyBorder="1">
      <alignment vertical="center"/>
    </xf>
    <xf numFmtId="0" fontId="5" fillId="2" borderId="1" xfId="1" applyFont="1" applyFill="1" applyBorder="1">
      <alignment vertical="center"/>
    </xf>
    <xf numFmtId="0" fontId="7" fillId="3" borderId="1" xfId="1" applyFont="1" applyFill="1" applyBorder="1">
      <alignment vertical="center"/>
    </xf>
    <xf numFmtId="0" fontId="5" fillId="3" borderId="1" xfId="1" applyFont="1" applyFill="1" applyBorder="1">
      <alignment vertical="center"/>
    </xf>
    <xf numFmtId="0" fontId="5" fillId="3" borderId="1" xfId="1" applyFont="1" applyFill="1" applyBorder="1" applyProtection="1">
      <alignment vertical="center"/>
      <protection locked="0"/>
    </xf>
    <xf numFmtId="0" fontId="7" fillId="4" borderId="1" xfId="1" applyFont="1" applyFill="1" applyBorder="1">
      <alignment vertical="center"/>
    </xf>
    <xf numFmtId="0" fontId="5" fillId="4" borderId="1" xfId="1" applyFont="1" applyFill="1" applyBorder="1">
      <alignment vertical="center"/>
    </xf>
    <xf numFmtId="0" fontId="5" fillId="4" borderId="1" xfId="1" applyFont="1" applyFill="1" applyBorder="1" applyProtection="1">
      <alignment vertical="center"/>
      <protection locked="0"/>
    </xf>
    <xf numFmtId="58" fontId="1" fillId="5" borderId="2" xfId="1" applyNumberFormat="1" applyFon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4" fillId="0" borderId="1" xfId="1" applyFont="1" applyBorder="1" applyAlignment="1">
      <alignment horizontal="center" vertical="center"/>
    </xf>
    <xf numFmtId="177" fontId="4" fillId="0" borderId="1" xfId="1" applyNumberFormat="1" applyFont="1" applyBorder="1">
      <alignment vertical="center"/>
    </xf>
    <xf numFmtId="177" fontId="7" fillId="0" borderId="1" xfId="1" applyNumberFormat="1" applyFont="1" applyBorder="1">
      <alignment vertical="center"/>
    </xf>
  </cellXfs>
  <cellStyles count="4">
    <cellStyle name="標準" xfId="0" builtinId="0"/>
    <cellStyle name="標準 2" xfId="1"/>
    <cellStyle name="標準 2_02_年齢別" xfId="2"/>
    <cellStyle name="標準_02_年齢別" xfId="3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6"/>
  </sheetPr>
  <dimension ref="A1:Y50"/>
  <sheetViews>
    <sheetView view="pageBreakPreview" zoomScale="80" zoomScaleNormal="90" zoomScaleSheetLayoutView="80" workbookViewId="0">
      <selection activeCell="V17" sqref="V17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16384" width="9" style="1" bestFit="1" customWidth="1"/>
  </cols>
  <sheetData>
    <row r="1" spans="1:25">
      <c r="A1" s="2" t="s">
        <v>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45627</v>
      </c>
      <c r="P3" s="19"/>
      <c r="Q3" s="19"/>
      <c r="R3" s="20" t="s">
        <v>42</v>
      </c>
    </row>
    <row r="4" spans="1:25" ht="15" customHeight="1">
      <c r="A4" s="3" t="s">
        <v>7</v>
      </c>
      <c r="B4" s="3" t="s">
        <v>22</v>
      </c>
      <c r="C4" s="3" t="s">
        <v>24</v>
      </c>
      <c r="D4" s="3" t="s">
        <v>28</v>
      </c>
      <c r="E4" s="10" t="s">
        <v>23</v>
      </c>
      <c r="F4" s="12" t="s">
        <v>26</v>
      </c>
      <c r="G4" s="15" t="s">
        <v>31</v>
      </c>
      <c r="H4" s="3" t="s">
        <v>30</v>
      </c>
      <c r="I4" s="3" t="s">
        <v>22</v>
      </c>
      <c r="J4" s="3" t="s">
        <v>24</v>
      </c>
      <c r="K4" s="3" t="s">
        <v>28</v>
      </c>
      <c r="L4" s="10" t="s">
        <v>23</v>
      </c>
      <c r="M4" s="12" t="s">
        <v>26</v>
      </c>
      <c r="N4" s="15" t="s">
        <v>31</v>
      </c>
      <c r="O4" s="3" t="s">
        <v>30</v>
      </c>
      <c r="P4" s="3" t="s">
        <v>2</v>
      </c>
      <c r="Q4" s="3" t="s">
        <v>24</v>
      </c>
      <c r="R4" s="3" t="s">
        <v>28</v>
      </c>
      <c r="S4" s="10" t="s">
        <v>23</v>
      </c>
      <c r="T4" s="12" t="s">
        <v>26</v>
      </c>
      <c r="U4" s="15" t="s">
        <v>31</v>
      </c>
    </row>
    <row r="5" spans="1:25" ht="15" customHeight="1">
      <c r="A5" s="4" t="s">
        <v>2</v>
      </c>
      <c r="B5" s="5">
        <f t="shared" ref="B5:G5" si="0">SUM(B6+B12+B18+B24+B30+B36+B42+I6+I12+I18+I24+I30+I36+I42+P6+P12+P18+P24+P30+P36+P42)</f>
        <v>82099</v>
      </c>
      <c r="C5" s="5">
        <f t="shared" si="0"/>
        <v>39640</v>
      </c>
      <c r="D5" s="5">
        <f t="shared" si="0"/>
        <v>42459</v>
      </c>
      <c r="E5" s="11">
        <f t="shared" si="0"/>
        <v>3797825</v>
      </c>
      <c r="F5" s="13">
        <f t="shared" si="0"/>
        <v>1781743</v>
      </c>
      <c r="G5" s="16">
        <f t="shared" si="0"/>
        <v>2016082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43</v>
      </c>
      <c r="X5" s="4" t="s">
        <v>32</v>
      </c>
      <c r="Y5" s="22" t="s">
        <v>6</v>
      </c>
    </row>
    <row r="6" spans="1:25" ht="15" customHeight="1">
      <c r="A6" s="5" t="s">
        <v>9</v>
      </c>
      <c r="B6" s="5">
        <f t="shared" ref="B6:B47" si="1">SUM(C6:D6)</f>
        <v>2738</v>
      </c>
      <c r="C6" s="5">
        <f>SUM(C7:C11)</f>
        <v>1384</v>
      </c>
      <c r="D6" s="5">
        <f>SUM(D7:D11)</f>
        <v>1354</v>
      </c>
      <c r="E6" s="11">
        <f>SUM(E7:E11)</f>
        <v>5810</v>
      </c>
      <c r="F6" s="13">
        <f>SUM(F7:F11)</f>
        <v>2995</v>
      </c>
      <c r="G6" s="16">
        <f>SUM(G7:G11)</f>
        <v>2815</v>
      </c>
      <c r="H6" s="5" t="s">
        <v>34</v>
      </c>
      <c r="I6" s="5">
        <f t="shared" ref="I6:I47" si="2">SUM(J6:K6)</f>
        <v>5063</v>
      </c>
      <c r="J6" s="5">
        <f>SUM(J7:J11)</f>
        <v>2456</v>
      </c>
      <c r="K6" s="5">
        <f>SUM(K7:K11)</f>
        <v>2607</v>
      </c>
      <c r="L6" s="11">
        <f>SUM(L7:L11)</f>
        <v>187556</v>
      </c>
      <c r="M6" s="13">
        <f>SUM(M7:M11)</f>
        <v>90968</v>
      </c>
      <c r="N6" s="16">
        <f>SUM(N7:N11)</f>
        <v>96588</v>
      </c>
      <c r="O6" s="5" t="s">
        <v>10</v>
      </c>
      <c r="P6" s="5">
        <f t="shared" ref="P6:P47" si="3">SUM(Q6:R6)</f>
        <v>3972</v>
      </c>
      <c r="Q6" s="5">
        <f>SUM(Q7:Q11)</f>
        <v>1917</v>
      </c>
      <c r="R6" s="5">
        <f>SUM(R7:R11)</f>
        <v>2055</v>
      </c>
      <c r="S6" s="11">
        <f>SUM(S7:S11)</f>
        <v>286273</v>
      </c>
      <c r="T6" s="13">
        <f>SUM(T7:T11)</f>
        <v>138129</v>
      </c>
      <c r="U6" s="16">
        <f>SUM(U7:U11)</f>
        <v>148144</v>
      </c>
      <c r="W6" s="21" t="s">
        <v>19</v>
      </c>
      <c r="X6" s="4">
        <f>SUM(B6+B12+B18)</f>
        <v>9505</v>
      </c>
      <c r="Y6" s="23">
        <f>AVERAGE(X6/(B5-P47))</f>
        <v>0.11577485718461857</v>
      </c>
    </row>
    <row r="7" spans="1:25" ht="15" customHeight="1">
      <c r="A7" s="6">
        <v>0</v>
      </c>
      <c r="B7" s="5">
        <f t="shared" si="1"/>
        <v>490</v>
      </c>
      <c r="C7" s="9">
        <v>242</v>
      </c>
      <c r="D7" s="9">
        <v>248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971</v>
      </c>
      <c r="J7" s="9">
        <v>482</v>
      </c>
      <c r="K7" s="9">
        <v>489</v>
      </c>
      <c r="L7" s="11">
        <f>SUM(M7:N7)</f>
        <v>33985</v>
      </c>
      <c r="M7" s="14">
        <f>SUMPRODUCT(H7*J7)</f>
        <v>16870</v>
      </c>
      <c r="N7" s="17">
        <f>SUMPRODUCT(H7*K7)</f>
        <v>17115</v>
      </c>
      <c r="O7" s="6">
        <v>70</v>
      </c>
      <c r="P7" s="5">
        <f t="shared" si="3"/>
        <v>776</v>
      </c>
      <c r="Q7" s="9">
        <v>367</v>
      </c>
      <c r="R7" s="9">
        <v>409</v>
      </c>
      <c r="S7" s="11">
        <f>SUM(T7:U7)</f>
        <v>54320</v>
      </c>
      <c r="T7" s="14">
        <f>SUMPRODUCT(O7*Q7)</f>
        <v>25690</v>
      </c>
      <c r="U7" s="17">
        <f>SUMPRODUCT(O7*R7)</f>
        <v>28630</v>
      </c>
      <c r="W7" s="21" t="s">
        <v>12</v>
      </c>
      <c r="X7" s="4">
        <f>SUM(B24+B30+B36+B42+I6+I12+I18+I24+I30+I36)</f>
        <v>52681</v>
      </c>
      <c r="Y7" s="23">
        <f>AVERAGE(X7/(B5-P47))</f>
        <v>0.64167651250319735</v>
      </c>
    </row>
    <row r="8" spans="1:25" ht="15" customHeight="1">
      <c r="A8" s="6">
        <v>1</v>
      </c>
      <c r="B8" s="5">
        <f t="shared" si="1"/>
        <v>503</v>
      </c>
      <c r="C8" s="9">
        <v>249</v>
      </c>
      <c r="D8" s="9">
        <v>254</v>
      </c>
      <c r="E8" s="11">
        <f>SUM(F8:G8)</f>
        <v>503</v>
      </c>
      <c r="F8" s="14">
        <f>SUMPRODUCT(A8*C8)</f>
        <v>249</v>
      </c>
      <c r="G8" s="17">
        <f>SUMPRODUCT(A8*D8)</f>
        <v>254</v>
      </c>
      <c r="H8" s="6">
        <v>36</v>
      </c>
      <c r="I8" s="5">
        <f t="shared" si="2"/>
        <v>990</v>
      </c>
      <c r="J8" s="9">
        <v>483</v>
      </c>
      <c r="K8" s="9">
        <v>507</v>
      </c>
      <c r="L8" s="11">
        <f>SUM(M8:N8)</f>
        <v>35640</v>
      </c>
      <c r="M8" s="14">
        <f>SUMPRODUCT(H8*J8)</f>
        <v>17388</v>
      </c>
      <c r="N8" s="17">
        <f>SUMPRODUCT(H8*K8)</f>
        <v>18252</v>
      </c>
      <c r="O8" s="6">
        <v>71</v>
      </c>
      <c r="P8" s="5">
        <f t="shared" si="3"/>
        <v>722</v>
      </c>
      <c r="Q8" s="9">
        <v>373</v>
      </c>
      <c r="R8" s="9">
        <v>349</v>
      </c>
      <c r="S8" s="11">
        <f>SUM(T8:U8)</f>
        <v>51262</v>
      </c>
      <c r="T8" s="14">
        <f>SUMPRODUCT(O8*Q8)</f>
        <v>26483</v>
      </c>
      <c r="U8" s="17">
        <f>SUMPRODUCT(O8*R8)</f>
        <v>24779</v>
      </c>
      <c r="W8" s="21" t="s">
        <v>0</v>
      </c>
      <c r="X8" s="4">
        <f>SUM(I42+P6+P12+P18+P24+P30+P36+P42)</f>
        <v>19913</v>
      </c>
      <c r="Y8" s="23">
        <f>AVERAGE(X8/(B5-P47))</f>
        <v>0.24254863031218407</v>
      </c>
    </row>
    <row r="9" spans="1:25" ht="15" customHeight="1">
      <c r="A9" s="6">
        <v>2</v>
      </c>
      <c r="B9" s="5">
        <f t="shared" si="1"/>
        <v>550</v>
      </c>
      <c r="C9" s="9">
        <v>272</v>
      </c>
      <c r="D9" s="9">
        <v>278</v>
      </c>
      <c r="E9" s="11">
        <f>SUM(F9:G9)</f>
        <v>1100</v>
      </c>
      <c r="F9" s="14">
        <f>SUMPRODUCT(A9*C9)</f>
        <v>544</v>
      </c>
      <c r="G9" s="17">
        <f>SUMPRODUCT(A9*D9)</f>
        <v>556</v>
      </c>
      <c r="H9" s="6">
        <v>37</v>
      </c>
      <c r="I9" s="5">
        <f t="shared" si="2"/>
        <v>1009</v>
      </c>
      <c r="J9" s="9">
        <v>474</v>
      </c>
      <c r="K9" s="9">
        <v>535</v>
      </c>
      <c r="L9" s="11">
        <f>SUM(M9:N9)</f>
        <v>37333</v>
      </c>
      <c r="M9" s="14">
        <f>SUMPRODUCT(H9*J9)</f>
        <v>17538</v>
      </c>
      <c r="N9" s="17">
        <f>SUMPRODUCT(H9*K9)</f>
        <v>19795</v>
      </c>
      <c r="O9" s="6">
        <v>72</v>
      </c>
      <c r="P9" s="5">
        <f t="shared" si="3"/>
        <v>800</v>
      </c>
      <c r="Q9" s="9">
        <v>385</v>
      </c>
      <c r="R9" s="9">
        <v>415</v>
      </c>
      <c r="S9" s="11">
        <f>SUM(T9:U9)</f>
        <v>57600</v>
      </c>
      <c r="T9" s="14">
        <f>SUMPRODUCT(O9*Q9)</f>
        <v>27720</v>
      </c>
      <c r="U9" s="17">
        <f>SUMPRODUCT(O9*R9)</f>
        <v>29880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1"/>
        <v>573</v>
      </c>
      <c r="C10" s="9">
        <v>282</v>
      </c>
      <c r="D10" s="9">
        <v>291</v>
      </c>
      <c r="E10" s="11">
        <f>SUM(F10:G10)</f>
        <v>1719</v>
      </c>
      <c r="F10" s="14">
        <f>SUMPRODUCT(A10*C10)</f>
        <v>846</v>
      </c>
      <c r="G10" s="17">
        <f>SUMPRODUCT(A10*D10)</f>
        <v>873</v>
      </c>
      <c r="H10" s="6">
        <v>38</v>
      </c>
      <c r="I10" s="5">
        <f t="shared" si="2"/>
        <v>1029</v>
      </c>
      <c r="J10" s="9">
        <v>491</v>
      </c>
      <c r="K10" s="9">
        <v>538</v>
      </c>
      <c r="L10" s="11">
        <f>SUM(M10:N10)</f>
        <v>39102</v>
      </c>
      <c r="M10" s="14">
        <f>SUMPRODUCT(H10*J10)</f>
        <v>18658</v>
      </c>
      <c r="N10" s="17">
        <f>SUMPRODUCT(H10*K10)</f>
        <v>20444</v>
      </c>
      <c r="O10" s="6">
        <v>73</v>
      </c>
      <c r="P10" s="5">
        <f t="shared" si="3"/>
        <v>785</v>
      </c>
      <c r="Q10" s="9">
        <v>372</v>
      </c>
      <c r="R10" s="9">
        <v>413</v>
      </c>
      <c r="S10" s="11">
        <f>SUM(T10:U10)</f>
        <v>57305</v>
      </c>
      <c r="T10" s="14">
        <f>SUMPRODUCT(O10*Q10)</f>
        <v>27156</v>
      </c>
      <c r="U10" s="17">
        <f>SUMPRODUCT(O10*R10)</f>
        <v>30149</v>
      </c>
    </row>
    <row r="11" spans="1:25" ht="15" customHeight="1">
      <c r="A11" s="6">
        <v>4</v>
      </c>
      <c r="B11" s="5">
        <f t="shared" si="1"/>
        <v>622</v>
      </c>
      <c r="C11" s="9">
        <v>339</v>
      </c>
      <c r="D11" s="9">
        <v>283</v>
      </c>
      <c r="E11" s="11">
        <f>SUM(F11:G11)</f>
        <v>2488</v>
      </c>
      <c r="F11" s="14">
        <f>SUMPRODUCT(A11*C11)</f>
        <v>1356</v>
      </c>
      <c r="G11" s="17">
        <f>SUMPRODUCT(A11*D11)</f>
        <v>1132</v>
      </c>
      <c r="H11" s="6">
        <v>39</v>
      </c>
      <c r="I11" s="5">
        <f t="shared" si="2"/>
        <v>1064</v>
      </c>
      <c r="J11" s="9">
        <v>526</v>
      </c>
      <c r="K11" s="9">
        <v>538</v>
      </c>
      <c r="L11" s="11">
        <f>SUM(M11:N11)</f>
        <v>41496</v>
      </c>
      <c r="M11" s="14">
        <f>SUMPRODUCT(H11*J11)</f>
        <v>20514</v>
      </c>
      <c r="N11" s="17">
        <f>SUMPRODUCT(H11*K11)</f>
        <v>20982</v>
      </c>
      <c r="O11" s="6">
        <v>74</v>
      </c>
      <c r="P11" s="5">
        <f t="shared" si="3"/>
        <v>889</v>
      </c>
      <c r="Q11" s="9">
        <v>420</v>
      </c>
      <c r="R11" s="9">
        <v>469</v>
      </c>
      <c r="S11" s="11">
        <f>SUM(T11:U11)</f>
        <v>65786</v>
      </c>
      <c r="T11" s="14">
        <f>SUMPRODUCT(O11*Q11)</f>
        <v>31080</v>
      </c>
      <c r="U11" s="17">
        <f>SUMPRODUCT(O11*R11)</f>
        <v>34706</v>
      </c>
    </row>
    <row r="12" spans="1:25" ht="15" customHeight="1">
      <c r="A12" s="5" t="s">
        <v>14</v>
      </c>
      <c r="B12" s="5">
        <f t="shared" si="1"/>
        <v>3449</v>
      </c>
      <c r="C12" s="5">
        <f>SUM(C13:C17)</f>
        <v>1787</v>
      </c>
      <c r="D12" s="5">
        <f>SUM(D13:D17)</f>
        <v>1662</v>
      </c>
      <c r="E12" s="11">
        <f>SUM(E13:E17)</f>
        <v>24311</v>
      </c>
      <c r="F12" s="13">
        <f>SUM(F13:F17)</f>
        <v>12631</v>
      </c>
      <c r="G12" s="16">
        <f>SUM(G13:G17)</f>
        <v>11680</v>
      </c>
      <c r="H12" s="5" t="s">
        <v>1</v>
      </c>
      <c r="I12" s="5">
        <f t="shared" si="2"/>
        <v>5813</v>
      </c>
      <c r="J12" s="5">
        <f>SUM(J13:J17)</f>
        <v>2863</v>
      </c>
      <c r="K12" s="5">
        <f>SUM(K13:K17)</f>
        <v>2950</v>
      </c>
      <c r="L12" s="11">
        <f>SUM(L13:L17)</f>
        <v>244270</v>
      </c>
      <c r="M12" s="13">
        <f>SUM(M13:M17)</f>
        <v>120336</v>
      </c>
      <c r="N12" s="16">
        <f>SUM(N13:N17)</f>
        <v>123934</v>
      </c>
      <c r="O12" s="5" t="s">
        <v>37</v>
      </c>
      <c r="P12" s="5">
        <f t="shared" si="3"/>
        <v>4307</v>
      </c>
      <c r="Q12" s="5">
        <f>SUM(Q13:Q17)</f>
        <v>1926</v>
      </c>
      <c r="R12" s="5">
        <f>SUM(R13:R17)</f>
        <v>2381</v>
      </c>
      <c r="S12" s="11">
        <f>SUM(S13:S17)</f>
        <v>330663</v>
      </c>
      <c r="T12" s="13">
        <f>SUM(T13:T17)</f>
        <v>147779</v>
      </c>
      <c r="U12" s="16">
        <f>SUM(U13:U17)</f>
        <v>182884</v>
      </c>
    </row>
    <row r="13" spans="1:25" ht="15" customHeight="1">
      <c r="A13" s="6">
        <v>5</v>
      </c>
      <c r="B13" s="5">
        <f t="shared" si="1"/>
        <v>654</v>
      </c>
      <c r="C13" s="9">
        <v>324</v>
      </c>
      <c r="D13" s="9">
        <v>330</v>
      </c>
      <c r="E13" s="11">
        <f>SUM(F13:G13)</f>
        <v>3270</v>
      </c>
      <c r="F13" s="14">
        <f>SUMPRODUCT(A13*C13)</f>
        <v>1620</v>
      </c>
      <c r="G13" s="17">
        <f>SUMPRODUCT(A13*D13)</f>
        <v>1650</v>
      </c>
      <c r="H13" s="6">
        <v>40</v>
      </c>
      <c r="I13" s="5">
        <f t="shared" si="2"/>
        <v>1157</v>
      </c>
      <c r="J13" s="9">
        <v>576</v>
      </c>
      <c r="K13" s="9">
        <v>581</v>
      </c>
      <c r="L13" s="11">
        <f>SUM(M13:N13)</f>
        <v>46280</v>
      </c>
      <c r="M13" s="14">
        <f>SUMPRODUCT(H13*J13)</f>
        <v>23040</v>
      </c>
      <c r="N13" s="17">
        <f>SUMPRODUCT(H13*K13)</f>
        <v>23240</v>
      </c>
      <c r="O13" s="6">
        <v>75</v>
      </c>
      <c r="P13" s="5">
        <f t="shared" si="3"/>
        <v>1021</v>
      </c>
      <c r="Q13" s="9">
        <v>470</v>
      </c>
      <c r="R13" s="9">
        <v>551</v>
      </c>
      <c r="S13" s="11">
        <f>SUM(T13:U13)</f>
        <v>76575</v>
      </c>
      <c r="T13" s="14">
        <f>SUMPRODUCT(O13*Q13)</f>
        <v>35250</v>
      </c>
      <c r="U13" s="17">
        <f>SUMPRODUCT(O13*R13)</f>
        <v>41325</v>
      </c>
    </row>
    <row r="14" spans="1:25" ht="15" customHeight="1">
      <c r="A14" s="6">
        <v>6</v>
      </c>
      <c r="B14" s="5">
        <f t="shared" si="1"/>
        <v>660</v>
      </c>
      <c r="C14" s="9">
        <v>336</v>
      </c>
      <c r="D14" s="9">
        <v>324</v>
      </c>
      <c r="E14" s="11">
        <f>SUM(F14:G14)</f>
        <v>3960</v>
      </c>
      <c r="F14" s="14">
        <f>SUMPRODUCT(A14*C14)</f>
        <v>2016</v>
      </c>
      <c r="G14" s="17">
        <f>SUMPRODUCT(A14*D14)</f>
        <v>1944</v>
      </c>
      <c r="H14" s="6">
        <v>41</v>
      </c>
      <c r="I14" s="5">
        <f t="shared" si="2"/>
        <v>1125</v>
      </c>
      <c r="J14" s="9">
        <v>543</v>
      </c>
      <c r="K14" s="9">
        <v>582</v>
      </c>
      <c r="L14" s="11">
        <f>SUM(M14:N14)</f>
        <v>46125</v>
      </c>
      <c r="M14" s="14">
        <f>SUMPRODUCT(H14*J14)</f>
        <v>22263</v>
      </c>
      <c r="N14" s="17">
        <f>SUMPRODUCT(H14*K14)</f>
        <v>23862</v>
      </c>
      <c r="O14" s="6">
        <v>76</v>
      </c>
      <c r="P14" s="5">
        <f t="shared" si="3"/>
        <v>967</v>
      </c>
      <c r="Q14" s="9">
        <v>440</v>
      </c>
      <c r="R14" s="9">
        <v>527</v>
      </c>
      <c r="S14" s="11">
        <f>SUM(T14:U14)</f>
        <v>73492</v>
      </c>
      <c r="T14" s="14">
        <f>SUMPRODUCT(O14*Q14)</f>
        <v>33440</v>
      </c>
      <c r="U14" s="17">
        <f>SUMPRODUCT(O14*R14)</f>
        <v>40052</v>
      </c>
    </row>
    <row r="15" spans="1:25" ht="15" customHeight="1">
      <c r="A15" s="6">
        <v>7</v>
      </c>
      <c r="B15" s="5">
        <f t="shared" si="1"/>
        <v>717</v>
      </c>
      <c r="C15" s="9">
        <v>391</v>
      </c>
      <c r="D15" s="9">
        <v>326</v>
      </c>
      <c r="E15" s="11">
        <f>SUM(F15:G15)</f>
        <v>5019</v>
      </c>
      <c r="F15" s="14">
        <f>SUMPRODUCT(A15*C15)</f>
        <v>2737</v>
      </c>
      <c r="G15" s="17">
        <f>SUMPRODUCT(A15*D15)</f>
        <v>2282</v>
      </c>
      <c r="H15" s="6">
        <v>42</v>
      </c>
      <c r="I15" s="5">
        <f t="shared" si="2"/>
        <v>1157</v>
      </c>
      <c r="J15" s="9">
        <v>562</v>
      </c>
      <c r="K15" s="9">
        <v>595</v>
      </c>
      <c r="L15" s="11">
        <f>SUM(M15:N15)</f>
        <v>48594</v>
      </c>
      <c r="M15" s="14">
        <f>SUMPRODUCT(H15*J15)</f>
        <v>23604</v>
      </c>
      <c r="N15" s="17">
        <f>SUMPRODUCT(H15*K15)</f>
        <v>24990</v>
      </c>
      <c r="O15" s="6">
        <v>77</v>
      </c>
      <c r="P15" s="5">
        <f t="shared" si="3"/>
        <v>953</v>
      </c>
      <c r="Q15" s="9">
        <v>439</v>
      </c>
      <c r="R15" s="9">
        <v>514</v>
      </c>
      <c r="S15" s="11">
        <f>SUM(T15:U15)</f>
        <v>73381</v>
      </c>
      <c r="T15" s="14">
        <f>SUMPRODUCT(O15*Q15)</f>
        <v>33803</v>
      </c>
      <c r="U15" s="17">
        <f>SUMPRODUCT(O15*R15)</f>
        <v>39578</v>
      </c>
    </row>
    <row r="16" spans="1:25" ht="15" customHeight="1">
      <c r="A16" s="6">
        <v>8</v>
      </c>
      <c r="B16" s="5">
        <f t="shared" si="1"/>
        <v>700</v>
      </c>
      <c r="C16" s="9">
        <v>366</v>
      </c>
      <c r="D16" s="9">
        <v>334</v>
      </c>
      <c r="E16" s="11">
        <f>SUM(F16:G16)</f>
        <v>5600</v>
      </c>
      <c r="F16" s="14">
        <f>SUMPRODUCT(A16*C16)</f>
        <v>2928</v>
      </c>
      <c r="G16" s="17">
        <f>SUMPRODUCT(A16*D16)</f>
        <v>2672</v>
      </c>
      <c r="H16" s="6">
        <v>43</v>
      </c>
      <c r="I16" s="5">
        <f t="shared" si="2"/>
        <v>1185</v>
      </c>
      <c r="J16" s="9">
        <v>579</v>
      </c>
      <c r="K16" s="9">
        <v>606</v>
      </c>
      <c r="L16" s="11">
        <f>SUM(M16:N16)</f>
        <v>50955</v>
      </c>
      <c r="M16" s="14">
        <f>SUMPRODUCT(H16*J16)</f>
        <v>24897</v>
      </c>
      <c r="N16" s="17">
        <f>SUMPRODUCT(H16*K16)</f>
        <v>26058</v>
      </c>
      <c r="O16" s="6">
        <v>78</v>
      </c>
      <c r="P16" s="5">
        <f t="shared" si="3"/>
        <v>699</v>
      </c>
      <c r="Q16" s="9">
        <v>297</v>
      </c>
      <c r="R16" s="9">
        <v>402</v>
      </c>
      <c r="S16" s="11">
        <f>SUM(T16:U16)</f>
        <v>54522</v>
      </c>
      <c r="T16" s="14">
        <f>SUMPRODUCT(O16*Q16)</f>
        <v>23166</v>
      </c>
      <c r="U16" s="17">
        <f>SUMPRODUCT(O16*R16)</f>
        <v>31356</v>
      </c>
    </row>
    <row r="17" spans="1:21" ht="15" customHeight="1">
      <c r="A17" s="6">
        <v>9</v>
      </c>
      <c r="B17" s="5">
        <f t="shared" si="1"/>
        <v>718</v>
      </c>
      <c r="C17" s="9">
        <v>370</v>
      </c>
      <c r="D17" s="9">
        <v>348</v>
      </c>
      <c r="E17" s="11">
        <f>SUM(F17:G17)</f>
        <v>6462</v>
      </c>
      <c r="F17" s="14">
        <f>SUMPRODUCT(A17*C17)</f>
        <v>3330</v>
      </c>
      <c r="G17" s="17">
        <f>SUMPRODUCT(A17*D17)</f>
        <v>3132</v>
      </c>
      <c r="H17" s="6">
        <v>44</v>
      </c>
      <c r="I17" s="5">
        <f t="shared" si="2"/>
        <v>1189</v>
      </c>
      <c r="J17" s="9">
        <v>603</v>
      </c>
      <c r="K17" s="9">
        <v>586</v>
      </c>
      <c r="L17" s="11">
        <f>SUM(M17:N17)</f>
        <v>52316</v>
      </c>
      <c r="M17" s="14">
        <f>SUMPRODUCT(H17*J17)</f>
        <v>26532</v>
      </c>
      <c r="N17" s="17">
        <f>SUMPRODUCT(H17*K17)</f>
        <v>25784</v>
      </c>
      <c r="O17" s="6">
        <v>79</v>
      </c>
      <c r="P17" s="5">
        <f t="shared" si="3"/>
        <v>667</v>
      </c>
      <c r="Q17" s="9">
        <v>280</v>
      </c>
      <c r="R17" s="9">
        <v>387</v>
      </c>
      <c r="S17" s="11">
        <f>SUM(T17:U17)</f>
        <v>52693</v>
      </c>
      <c r="T17" s="14">
        <f>SUMPRODUCT(O17*Q17)</f>
        <v>22120</v>
      </c>
      <c r="U17" s="17">
        <f>SUMPRODUCT(O17*R17)</f>
        <v>30573</v>
      </c>
    </row>
    <row r="18" spans="1:21" ht="15" customHeight="1">
      <c r="A18" s="5" t="s">
        <v>15</v>
      </c>
      <c r="B18" s="5">
        <f t="shared" si="1"/>
        <v>3318</v>
      </c>
      <c r="C18" s="5">
        <f>SUM(C19:C23)</f>
        <v>1662</v>
      </c>
      <c r="D18" s="5">
        <f>SUM(D19:D23)</f>
        <v>1656</v>
      </c>
      <c r="E18" s="11">
        <f>SUM(E19:E23)</f>
        <v>39605</v>
      </c>
      <c r="F18" s="13">
        <f>SUM(F19:F23)</f>
        <v>19844</v>
      </c>
      <c r="G18" s="16">
        <f>SUM(G19:G23)</f>
        <v>19761</v>
      </c>
      <c r="H18" s="5" t="s">
        <v>36</v>
      </c>
      <c r="I18" s="5">
        <f t="shared" si="2"/>
        <v>6304</v>
      </c>
      <c r="J18" s="5">
        <f>SUM(J19:J23)</f>
        <v>3229</v>
      </c>
      <c r="K18" s="5">
        <f>SUM(K19:K23)</f>
        <v>3075</v>
      </c>
      <c r="L18" s="11">
        <f>SUM(L19:L23)</f>
        <v>296358</v>
      </c>
      <c r="M18" s="13">
        <f>SUM(M19:M23)</f>
        <v>151760</v>
      </c>
      <c r="N18" s="16">
        <f>SUM(N19:N23)</f>
        <v>144598</v>
      </c>
      <c r="O18" s="5" t="s">
        <v>8</v>
      </c>
      <c r="P18" s="5">
        <f t="shared" si="3"/>
        <v>3525</v>
      </c>
      <c r="Q18" s="5">
        <f>SUM(Q19:Q23)</f>
        <v>1375</v>
      </c>
      <c r="R18" s="5">
        <f>SUM(R19:R23)</f>
        <v>2150</v>
      </c>
      <c r="S18" s="11">
        <f>SUM(S19:S23)</f>
        <v>288831</v>
      </c>
      <c r="T18" s="13">
        <f>SUM(T19:T23)</f>
        <v>112622</v>
      </c>
      <c r="U18" s="16">
        <f>SUM(U19:U23)</f>
        <v>176209</v>
      </c>
    </row>
    <row r="19" spans="1:21" ht="15" customHeight="1">
      <c r="A19" s="6">
        <v>10</v>
      </c>
      <c r="B19" s="5">
        <f t="shared" si="1"/>
        <v>686</v>
      </c>
      <c r="C19" s="9">
        <v>342</v>
      </c>
      <c r="D19" s="9">
        <v>344</v>
      </c>
      <c r="E19" s="11">
        <f>SUM(F19:G19)</f>
        <v>6860</v>
      </c>
      <c r="F19" s="14">
        <f>SUMPRODUCT(A19*C19)</f>
        <v>3420</v>
      </c>
      <c r="G19" s="17">
        <f>SUMPRODUCT(A19*D19)</f>
        <v>3440</v>
      </c>
      <c r="H19" s="6">
        <v>45</v>
      </c>
      <c r="I19" s="5">
        <f t="shared" si="2"/>
        <v>1236</v>
      </c>
      <c r="J19" s="9">
        <v>639</v>
      </c>
      <c r="K19" s="9">
        <v>597</v>
      </c>
      <c r="L19" s="11">
        <f>SUM(M19:N19)</f>
        <v>55620</v>
      </c>
      <c r="M19" s="14">
        <f>SUMPRODUCT(H19*J19)</f>
        <v>28755</v>
      </c>
      <c r="N19" s="17">
        <f>SUMPRODUCT(H19*K19)</f>
        <v>26865</v>
      </c>
      <c r="O19" s="6">
        <v>80</v>
      </c>
      <c r="P19" s="5">
        <f t="shared" si="3"/>
        <v>720</v>
      </c>
      <c r="Q19" s="9">
        <v>296</v>
      </c>
      <c r="R19" s="9">
        <v>424</v>
      </c>
      <c r="S19" s="11">
        <f>SUM(T19:U19)</f>
        <v>57600</v>
      </c>
      <c r="T19" s="14">
        <f>SUMPRODUCT(O19*Q19)</f>
        <v>23680</v>
      </c>
      <c r="U19" s="17">
        <f>SUMPRODUCT(O19*R19)</f>
        <v>33920</v>
      </c>
    </row>
    <row r="20" spans="1:21" ht="15" customHeight="1">
      <c r="A20" s="6">
        <v>11</v>
      </c>
      <c r="B20" s="5">
        <f t="shared" si="1"/>
        <v>700</v>
      </c>
      <c r="C20" s="9">
        <v>348</v>
      </c>
      <c r="D20" s="9">
        <v>352</v>
      </c>
      <c r="E20" s="11">
        <f>SUM(F20:G20)</f>
        <v>7700</v>
      </c>
      <c r="F20" s="14">
        <f>SUMPRODUCT(A20*C20)</f>
        <v>3828</v>
      </c>
      <c r="G20" s="17">
        <f>SUMPRODUCT(A20*D20)</f>
        <v>3872</v>
      </c>
      <c r="H20" s="6">
        <v>46</v>
      </c>
      <c r="I20" s="5">
        <f t="shared" si="2"/>
        <v>1245</v>
      </c>
      <c r="J20" s="9">
        <v>629</v>
      </c>
      <c r="K20" s="9">
        <v>616</v>
      </c>
      <c r="L20" s="11">
        <f>SUM(M20:N20)</f>
        <v>57270</v>
      </c>
      <c r="M20" s="14">
        <f>SUMPRODUCT(H20*J20)</f>
        <v>28934</v>
      </c>
      <c r="N20" s="17">
        <f>SUMPRODUCT(H20*K20)</f>
        <v>28336</v>
      </c>
      <c r="O20" s="6">
        <v>81</v>
      </c>
      <c r="P20" s="5">
        <f t="shared" si="3"/>
        <v>749</v>
      </c>
      <c r="Q20" s="9">
        <v>297</v>
      </c>
      <c r="R20" s="9">
        <v>452</v>
      </c>
      <c r="S20" s="11">
        <f>SUM(T20:U20)</f>
        <v>60669</v>
      </c>
      <c r="T20" s="14">
        <f>SUMPRODUCT(O20*Q20)</f>
        <v>24057</v>
      </c>
      <c r="U20" s="17">
        <f>SUMPRODUCT(O20*R20)</f>
        <v>36612</v>
      </c>
    </row>
    <row r="21" spans="1:21" ht="15" customHeight="1">
      <c r="A21" s="6">
        <v>12</v>
      </c>
      <c r="B21" s="5">
        <f t="shared" si="1"/>
        <v>671</v>
      </c>
      <c r="C21" s="9">
        <v>346</v>
      </c>
      <c r="D21" s="9">
        <v>325</v>
      </c>
      <c r="E21" s="11">
        <f>SUM(F21:G21)</f>
        <v>8052</v>
      </c>
      <c r="F21" s="14">
        <f>SUMPRODUCT(A21*C21)</f>
        <v>4152</v>
      </c>
      <c r="G21" s="17">
        <f>SUMPRODUCT(A21*D21)</f>
        <v>3900</v>
      </c>
      <c r="H21" s="6">
        <v>47</v>
      </c>
      <c r="I21" s="5">
        <f t="shared" si="2"/>
        <v>1282</v>
      </c>
      <c r="J21" s="9">
        <v>688</v>
      </c>
      <c r="K21" s="9">
        <v>594</v>
      </c>
      <c r="L21" s="11">
        <f>SUM(M21:N21)</f>
        <v>60254</v>
      </c>
      <c r="M21" s="14">
        <f>SUMPRODUCT(H21*J21)</f>
        <v>32336</v>
      </c>
      <c r="N21" s="17">
        <f>SUMPRODUCT(H21*K21)</f>
        <v>27918</v>
      </c>
      <c r="O21" s="6">
        <v>82</v>
      </c>
      <c r="P21" s="5">
        <f t="shared" si="3"/>
        <v>718</v>
      </c>
      <c r="Q21" s="9">
        <v>266</v>
      </c>
      <c r="R21" s="9">
        <v>452</v>
      </c>
      <c r="S21" s="11">
        <f>SUM(T21:U21)</f>
        <v>58876</v>
      </c>
      <c r="T21" s="14">
        <f>SUMPRODUCT(O21*Q21)</f>
        <v>21812</v>
      </c>
      <c r="U21" s="17">
        <f>SUMPRODUCT(O21*R21)</f>
        <v>37064</v>
      </c>
    </row>
    <row r="22" spans="1:21" ht="15" customHeight="1">
      <c r="A22" s="6">
        <v>13</v>
      </c>
      <c r="B22" s="5">
        <f t="shared" si="1"/>
        <v>661</v>
      </c>
      <c r="C22" s="9">
        <v>320</v>
      </c>
      <c r="D22" s="9">
        <v>341</v>
      </c>
      <c r="E22" s="11">
        <f>SUM(F22:G22)</f>
        <v>8593</v>
      </c>
      <c r="F22" s="14">
        <f>SUMPRODUCT(A22*C22)</f>
        <v>4160</v>
      </c>
      <c r="G22" s="17">
        <f>SUMPRODUCT(A22*D22)</f>
        <v>4433</v>
      </c>
      <c r="H22" s="6">
        <v>48</v>
      </c>
      <c r="I22" s="5">
        <f t="shared" si="2"/>
        <v>1295</v>
      </c>
      <c r="J22" s="9">
        <v>642</v>
      </c>
      <c r="K22" s="9">
        <v>653</v>
      </c>
      <c r="L22" s="11">
        <f>SUM(M22:N22)</f>
        <v>62160</v>
      </c>
      <c r="M22" s="14">
        <f>SUMPRODUCT(H22*J22)</f>
        <v>30816</v>
      </c>
      <c r="N22" s="17">
        <f>SUMPRODUCT(H22*K22)</f>
        <v>31344</v>
      </c>
      <c r="O22" s="6">
        <v>83</v>
      </c>
      <c r="P22" s="5">
        <f t="shared" si="3"/>
        <v>706</v>
      </c>
      <c r="Q22" s="9">
        <v>271</v>
      </c>
      <c r="R22" s="9">
        <v>435</v>
      </c>
      <c r="S22" s="11">
        <f>SUM(T22:U22)</f>
        <v>58598</v>
      </c>
      <c r="T22" s="14">
        <f>SUMPRODUCT(O22*Q22)</f>
        <v>22493</v>
      </c>
      <c r="U22" s="17">
        <f>SUMPRODUCT(O22*R22)</f>
        <v>36105</v>
      </c>
    </row>
    <row r="23" spans="1:21" ht="15" customHeight="1">
      <c r="A23" s="6">
        <v>14</v>
      </c>
      <c r="B23" s="5">
        <f t="shared" si="1"/>
        <v>600</v>
      </c>
      <c r="C23" s="9">
        <v>306</v>
      </c>
      <c r="D23" s="9">
        <v>294</v>
      </c>
      <c r="E23" s="11">
        <f>SUM(F23:G23)</f>
        <v>8400</v>
      </c>
      <c r="F23" s="14">
        <f>SUMPRODUCT(A23*C23)</f>
        <v>4284</v>
      </c>
      <c r="G23" s="17">
        <f>SUMPRODUCT(A23*D23)</f>
        <v>4116</v>
      </c>
      <c r="H23" s="6">
        <v>49</v>
      </c>
      <c r="I23" s="5">
        <f t="shared" si="2"/>
        <v>1246</v>
      </c>
      <c r="J23" s="9">
        <v>631</v>
      </c>
      <c r="K23" s="9">
        <v>615</v>
      </c>
      <c r="L23" s="11">
        <f>SUM(M23:N23)</f>
        <v>61054</v>
      </c>
      <c r="M23" s="14">
        <f>SUMPRODUCT(H23*J23)</f>
        <v>30919</v>
      </c>
      <c r="N23" s="17">
        <f>SUMPRODUCT(H23*K23)</f>
        <v>30135</v>
      </c>
      <c r="O23" s="6">
        <v>84</v>
      </c>
      <c r="P23" s="5">
        <f t="shared" si="3"/>
        <v>632</v>
      </c>
      <c r="Q23" s="9">
        <v>245</v>
      </c>
      <c r="R23" s="9">
        <v>387</v>
      </c>
      <c r="S23" s="11">
        <f>SUM(T23:U23)</f>
        <v>53088</v>
      </c>
      <c r="T23" s="14">
        <f>SUMPRODUCT(O23*Q23)</f>
        <v>20580</v>
      </c>
      <c r="U23" s="17">
        <f>SUMPRODUCT(O23*R23)</f>
        <v>32508</v>
      </c>
    </row>
    <row r="24" spans="1:21" ht="15" customHeight="1">
      <c r="A24" s="5" t="s">
        <v>17</v>
      </c>
      <c r="B24" s="5">
        <f t="shared" si="1"/>
        <v>3156</v>
      </c>
      <c r="C24" s="5">
        <f>SUM(C25:C29)</f>
        <v>1613</v>
      </c>
      <c r="D24" s="5">
        <f>SUM(D25:D29)</f>
        <v>1543</v>
      </c>
      <c r="E24" s="11">
        <f>SUM(E25:E29)</f>
        <v>53712</v>
      </c>
      <c r="F24" s="13">
        <f>SUM(F25:F29)</f>
        <v>27422</v>
      </c>
      <c r="G24" s="16">
        <f>SUM(G25:G29)</f>
        <v>26290</v>
      </c>
      <c r="H24" s="5" t="s">
        <v>33</v>
      </c>
      <c r="I24" s="5">
        <f t="shared" si="2"/>
        <v>6773</v>
      </c>
      <c r="J24" s="5">
        <f>SUM(J25:J29)</f>
        <v>3330</v>
      </c>
      <c r="K24" s="5">
        <f>SUM(K25:K29)</f>
        <v>3443</v>
      </c>
      <c r="L24" s="11">
        <f>SUM(L25:L29)</f>
        <v>352202</v>
      </c>
      <c r="M24" s="13">
        <f>SUM(M25:M29)</f>
        <v>173123</v>
      </c>
      <c r="N24" s="16">
        <f>SUM(N25:N29)</f>
        <v>179079</v>
      </c>
      <c r="O24" s="5" t="s">
        <v>21</v>
      </c>
      <c r="P24" s="5">
        <f t="shared" si="3"/>
        <v>2407</v>
      </c>
      <c r="Q24" s="5">
        <f>SUM(Q25:Q29)</f>
        <v>852</v>
      </c>
      <c r="R24" s="5">
        <f>SUM(R25:R29)</f>
        <v>1555</v>
      </c>
      <c r="S24" s="11">
        <f>SUM(S25:S29)</f>
        <v>209124</v>
      </c>
      <c r="T24" s="13">
        <f>SUM(T25:T29)</f>
        <v>73941</v>
      </c>
      <c r="U24" s="16">
        <f>SUM(U25:U29)</f>
        <v>135183</v>
      </c>
    </row>
    <row r="25" spans="1:21" ht="15" customHeight="1">
      <c r="A25" s="6">
        <v>15</v>
      </c>
      <c r="B25" s="5">
        <f t="shared" si="1"/>
        <v>607</v>
      </c>
      <c r="C25" s="9">
        <v>309</v>
      </c>
      <c r="D25" s="9">
        <v>298</v>
      </c>
      <c r="E25" s="11">
        <f>SUM(F25:G25)</f>
        <v>9105</v>
      </c>
      <c r="F25" s="14">
        <f>SUMPRODUCT(A25*C25)</f>
        <v>4635</v>
      </c>
      <c r="G25" s="17">
        <f>SUMPRODUCT(A25*D25)</f>
        <v>4470</v>
      </c>
      <c r="H25" s="6">
        <v>50</v>
      </c>
      <c r="I25" s="5">
        <f t="shared" si="2"/>
        <v>1350</v>
      </c>
      <c r="J25" s="9">
        <v>663</v>
      </c>
      <c r="K25" s="9">
        <v>687</v>
      </c>
      <c r="L25" s="11">
        <f>SUM(M25:N25)</f>
        <v>67500</v>
      </c>
      <c r="M25" s="14">
        <f>SUMPRODUCT(H25*J25)</f>
        <v>33150</v>
      </c>
      <c r="N25" s="17">
        <f>SUMPRODUCT(H25*K25)</f>
        <v>34350</v>
      </c>
      <c r="O25" s="6">
        <v>85</v>
      </c>
      <c r="P25" s="5">
        <f t="shared" si="3"/>
        <v>520</v>
      </c>
      <c r="Q25" s="9">
        <v>208</v>
      </c>
      <c r="R25" s="9">
        <v>312</v>
      </c>
      <c r="S25" s="11">
        <f>SUM(T25:U25)</f>
        <v>44200</v>
      </c>
      <c r="T25" s="14">
        <f>SUMPRODUCT(O25*Q25)</f>
        <v>17680</v>
      </c>
      <c r="U25" s="17">
        <f>SUMPRODUCT(O25*R25)</f>
        <v>26520</v>
      </c>
    </row>
    <row r="26" spans="1:21" ht="15" customHeight="1">
      <c r="A26" s="6">
        <v>16</v>
      </c>
      <c r="B26" s="5">
        <f t="shared" si="1"/>
        <v>667</v>
      </c>
      <c r="C26" s="9">
        <v>360</v>
      </c>
      <c r="D26" s="9">
        <v>307</v>
      </c>
      <c r="E26" s="11">
        <f>SUM(F26:G26)</f>
        <v>10672</v>
      </c>
      <c r="F26" s="14">
        <f>SUMPRODUCT(A26*C26)</f>
        <v>5760</v>
      </c>
      <c r="G26" s="17">
        <f>SUMPRODUCT(A26*D26)</f>
        <v>4912</v>
      </c>
      <c r="H26" s="6">
        <v>51</v>
      </c>
      <c r="I26" s="5">
        <f t="shared" si="2"/>
        <v>1335</v>
      </c>
      <c r="J26" s="9">
        <v>651</v>
      </c>
      <c r="K26" s="9">
        <v>684</v>
      </c>
      <c r="L26" s="11">
        <f>SUM(M26:N26)</f>
        <v>68085</v>
      </c>
      <c r="M26" s="14">
        <f>SUMPRODUCT(H26*J26)</f>
        <v>33201</v>
      </c>
      <c r="N26" s="17">
        <f>SUMPRODUCT(H26*K26)</f>
        <v>34884</v>
      </c>
      <c r="O26" s="6">
        <v>86</v>
      </c>
      <c r="P26" s="5">
        <f t="shared" si="3"/>
        <v>527</v>
      </c>
      <c r="Q26" s="9">
        <v>185</v>
      </c>
      <c r="R26" s="9">
        <v>342</v>
      </c>
      <c r="S26" s="11">
        <f>SUM(T26:U26)</f>
        <v>45322</v>
      </c>
      <c r="T26" s="14">
        <f>SUMPRODUCT(O26*Q26)</f>
        <v>15910</v>
      </c>
      <c r="U26" s="17">
        <f>SUMPRODUCT(O26*R26)</f>
        <v>29412</v>
      </c>
    </row>
    <row r="27" spans="1:21" ht="15" customHeight="1">
      <c r="A27" s="6">
        <v>17</v>
      </c>
      <c r="B27" s="5">
        <f t="shared" si="1"/>
        <v>615</v>
      </c>
      <c r="C27" s="9">
        <v>305</v>
      </c>
      <c r="D27" s="9">
        <v>310</v>
      </c>
      <c r="E27" s="11">
        <f>SUM(F27:G27)</f>
        <v>10455</v>
      </c>
      <c r="F27" s="14">
        <f>SUMPRODUCT(A27*C27)</f>
        <v>5185</v>
      </c>
      <c r="G27" s="17">
        <f>SUMPRODUCT(A27*D27)</f>
        <v>5270</v>
      </c>
      <c r="H27" s="6">
        <v>52</v>
      </c>
      <c r="I27" s="5">
        <f t="shared" si="2"/>
        <v>1410</v>
      </c>
      <c r="J27" s="9">
        <v>721</v>
      </c>
      <c r="K27" s="9">
        <v>689</v>
      </c>
      <c r="L27" s="11">
        <f>SUM(M27:N27)</f>
        <v>73320</v>
      </c>
      <c r="M27" s="14">
        <f>SUMPRODUCT(H27*J27)</f>
        <v>37492</v>
      </c>
      <c r="N27" s="17">
        <f>SUMPRODUCT(H27*K27)</f>
        <v>35828</v>
      </c>
      <c r="O27" s="6">
        <v>87</v>
      </c>
      <c r="P27" s="5">
        <f t="shared" si="3"/>
        <v>505</v>
      </c>
      <c r="Q27" s="9">
        <v>176</v>
      </c>
      <c r="R27" s="9">
        <v>329</v>
      </c>
      <c r="S27" s="11">
        <f>SUM(T27:U27)</f>
        <v>43935</v>
      </c>
      <c r="T27" s="14">
        <f>SUMPRODUCT(O27*Q27)</f>
        <v>15312</v>
      </c>
      <c r="U27" s="17">
        <f>SUMPRODUCT(O27*R27)</f>
        <v>28623</v>
      </c>
    </row>
    <row r="28" spans="1:21" ht="15" customHeight="1">
      <c r="A28" s="6">
        <v>18</v>
      </c>
      <c r="B28" s="5">
        <f t="shared" si="1"/>
        <v>593</v>
      </c>
      <c r="C28" s="9">
        <v>299</v>
      </c>
      <c r="D28" s="9">
        <v>294</v>
      </c>
      <c r="E28" s="11">
        <f>SUM(F28:G28)</f>
        <v>10674</v>
      </c>
      <c r="F28" s="14">
        <f>SUMPRODUCT(A28*C28)</f>
        <v>5382</v>
      </c>
      <c r="G28" s="17">
        <f>SUMPRODUCT(A28*D28)</f>
        <v>5292</v>
      </c>
      <c r="H28" s="6">
        <v>53</v>
      </c>
      <c r="I28" s="5">
        <f t="shared" si="2"/>
        <v>1315</v>
      </c>
      <c r="J28" s="9">
        <v>650</v>
      </c>
      <c r="K28" s="9">
        <v>665</v>
      </c>
      <c r="L28" s="11">
        <f>SUM(M28:N28)</f>
        <v>69695</v>
      </c>
      <c r="M28" s="14">
        <f>SUMPRODUCT(H28*J28)</f>
        <v>34450</v>
      </c>
      <c r="N28" s="17">
        <f>SUMPRODUCT(H28*K28)</f>
        <v>35245</v>
      </c>
      <c r="O28" s="6">
        <v>88</v>
      </c>
      <c r="P28" s="5">
        <f t="shared" si="3"/>
        <v>428</v>
      </c>
      <c r="Q28" s="9">
        <v>148</v>
      </c>
      <c r="R28" s="9">
        <v>280</v>
      </c>
      <c r="S28" s="11">
        <f>SUM(T28:U28)</f>
        <v>37664</v>
      </c>
      <c r="T28" s="14">
        <f>SUMPRODUCT(O28*Q28)</f>
        <v>13024</v>
      </c>
      <c r="U28" s="17">
        <f>SUMPRODUCT(O28*R28)</f>
        <v>24640</v>
      </c>
    </row>
    <row r="29" spans="1:21" ht="15" customHeight="1">
      <c r="A29" s="6">
        <v>19</v>
      </c>
      <c r="B29" s="5">
        <f t="shared" si="1"/>
        <v>674</v>
      </c>
      <c r="C29" s="9">
        <v>340</v>
      </c>
      <c r="D29" s="9">
        <v>334</v>
      </c>
      <c r="E29" s="11">
        <f>SUM(F29:G29)</f>
        <v>12806</v>
      </c>
      <c r="F29" s="14">
        <f>SUMPRODUCT(A29*C29)</f>
        <v>6460</v>
      </c>
      <c r="G29" s="17">
        <f>SUMPRODUCT(A29*D29)</f>
        <v>6346</v>
      </c>
      <c r="H29" s="6">
        <v>54</v>
      </c>
      <c r="I29" s="5">
        <f t="shared" si="2"/>
        <v>1363</v>
      </c>
      <c r="J29" s="9">
        <v>645</v>
      </c>
      <c r="K29" s="9">
        <v>718</v>
      </c>
      <c r="L29" s="11">
        <f>SUM(M29:N29)</f>
        <v>73602</v>
      </c>
      <c r="M29" s="14">
        <f>SUMPRODUCT(H29*J29)</f>
        <v>34830</v>
      </c>
      <c r="N29" s="17">
        <f>SUMPRODUCT(H29*K29)</f>
        <v>38772</v>
      </c>
      <c r="O29" s="6">
        <v>89</v>
      </c>
      <c r="P29" s="5">
        <f t="shared" si="3"/>
        <v>427</v>
      </c>
      <c r="Q29" s="9">
        <v>135</v>
      </c>
      <c r="R29" s="9">
        <v>292</v>
      </c>
      <c r="S29" s="11">
        <f>SUM(T29:U29)</f>
        <v>38003</v>
      </c>
      <c r="T29" s="14">
        <f>SUMPRODUCT(O29*Q29)</f>
        <v>12015</v>
      </c>
      <c r="U29" s="17">
        <f>SUMPRODUCT(O29*R29)</f>
        <v>25988</v>
      </c>
    </row>
    <row r="30" spans="1:21" ht="15" customHeight="1">
      <c r="A30" s="5" t="s">
        <v>16</v>
      </c>
      <c r="B30" s="5">
        <f t="shared" si="1"/>
        <v>4421</v>
      </c>
      <c r="C30" s="5">
        <f>SUM(C31:C35)</f>
        <v>2215</v>
      </c>
      <c r="D30" s="5">
        <f>SUM(D31:D35)</f>
        <v>2206</v>
      </c>
      <c r="E30" s="11">
        <f>SUM(E31:E35)</f>
        <v>97943</v>
      </c>
      <c r="F30" s="13">
        <f>SUM(F31:F35)</f>
        <v>48992</v>
      </c>
      <c r="G30" s="16">
        <f>SUM(G31:G35)</f>
        <v>48951</v>
      </c>
      <c r="H30" s="5" t="s">
        <v>5</v>
      </c>
      <c r="I30" s="5">
        <f t="shared" si="2"/>
        <v>6317</v>
      </c>
      <c r="J30" s="5">
        <f>SUM(J31:J35)</f>
        <v>3242</v>
      </c>
      <c r="K30" s="5">
        <f>SUM(K31:K35)</f>
        <v>3075</v>
      </c>
      <c r="L30" s="11">
        <f>SUM(L31:L35)</f>
        <v>359614</v>
      </c>
      <c r="M30" s="13">
        <f>SUM(M31:M35)</f>
        <v>184618</v>
      </c>
      <c r="N30" s="16">
        <f>SUM(N31:N35)</f>
        <v>174996</v>
      </c>
      <c r="O30" s="5" t="s">
        <v>38</v>
      </c>
      <c r="P30" s="5">
        <f t="shared" si="3"/>
        <v>1246</v>
      </c>
      <c r="Q30" s="5">
        <f>SUM(Q31:Q35)</f>
        <v>382</v>
      </c>
      <c r="R30" s="5">
        <f>SUM(R31:R35)</f>
        <v>864</v>
      </c>
      <c r="S30" s="11">
        <f>SUM(S31:S35)</f>
        <v>114133</v>
      </c>
      <c r="T30" s="13">
        <f>SUM(T31:T35)</f>
        <v>34949</v>
      </c>
      <c r="U30" s="16">
        <f>SUM(U31:U35)</f>
        <v>79184</v>
      </c>
    </row>
    <row r="31" spans="1:21" ht="15" customHeight="1">
      <c r="A31" s="6">
        <v>20</v>
      </c>
      <c r="B31" s="5">
        <f t="shared" si="1"/>
        <v>762</v>
      </c>
      <c r="C31" s="9">
        <v>401</v>
      </c>
      <c r="D31" s="9">
        <v>361</v>
      </c>
      <c r="E31" s="11">
        <f>SUM(F31:G31)</f>
        <v>15240</v>
      </c>
      <c r="F31" s="14">
        <f>SUMPRODUCT(A31*C31)</f>
        <v>8020</v>
      </c>
      <c r="G31" s="17">
        <f>SUMPRODUCT(A31*D31)</f>
        <v>7220</v>
      </c>
      <c r="H31" s="6">
        <v>55</v>
      </c>
      <c r="I31" s="5">
        <f t="shared" si="2"/>
        <v>1368</v>
      </c>
      <c r="J31" s="9">
        <v>693</v>
      </c>
      <c r="K31" s="9">
        <v>675</v>
      </c>
      <c r="L31" s="11">
        <f>SUM(M31:N31)</f>
        <v>75240</v>
      </c>
      <c r="M31" s="14">
        <f>SUMPRODUCT(H31*J31)</f>
        <v>38115</v>
      </c>
      <c r="N31" s="17">
        <f>SUMPRODUCT(H31*K31)</f>
        <v>37125</v>
      </c>
      <c r="O31" s="6">
        <v>90</v>
      </c>
      <c r="P31" s="5">
        <f t="shared" si="3"/>
        <v>325</v>
      </c>
      <c r="Q31" s="9">
        <v>102</v>
      </c>
      <c r="R31" s="9">
        <v>223</v>
      </c>
      <c r="S31" s="11">
        <f>SUM(T31:U31)</f>
        <v>29250</v>
      </c>
      <c r="T31" s="14">
        <f>SUMPRODUCT(O31*Q31)</f>
        <v>9180</v>
      </c>
      <c r="U31" s="17">
        <f>SUMPRODUCT(O31*R31)</f>
        <v>20070</v>
      </c>
    </row>
    <row r="32" spans="1:21" ht="15" customHeight="1">
      <c r="A32" s="6">
        <v>21</v>
      </c>
      <c r="B32" s="5">
        <f t="shared" si="1"/>
        <v>801</v>
      </c>
      <c r="C32" s="9">
        <v>406</v>
      </c>
      <c r="D32" s="9">
        <v>395</v>
      </c>
      <c r="E32" s="11">
        <f>SUM(F32:G32)</f>
        <v>16821</v>
      </c>
      <c r="F32" s="14">
        <f>SUMPRODUCT(A32*C32)</f>
        <v>8526</v>
      </c>
      <c r="G32" s="17">
        <f>SUMPRODUCT(A32*D32)</f>
        <v>8295</v>
      </c>
      <c r="H32" s="6">
        <v>56</v>
      </c>
      <c r="I32" s="5">
        <f t="shared" si="2"/>
        <v>1287</v>
      </c>
      <c r="J32" s="9">
        <v>653</v>
      </c>
      <c r="K32" s="9">
        <v>634</v>
      </c>
      <c r="L32" s="11">
        <f>SUM(M32:N32)</f>
        <v>72072</v>
      </c>
      <c r="M32" s="14">
        <f>SUMPRODUCT(H32*J32)</f>
        <v>36568</v>
      </c>
      <c r="N32" s="17">
        <f>SUMPRODUCT(H32*K32)</f>
        <v>35504</v>
      </c>
      <c r="O32" s="6">
        <v>91</v>
      </c>
      <c r="P32" s="5">
        <f t="shared" si="3"/>
        <v>323</v>
      </c>
      <c r="Q32" s="9">
        <v>114</v>
      </c>
      <c r="R32" s="9">
        <v>209</v>
      </c>
      <c r="S32" s="11">
        <f>SUM(T32:U32)</f>
        <v>29393</v>
      </c>
      <c r="T32" s="14">
        <f>SUMPRODUCT(O32*Q32)</f>
        <v>10374</v>
      </c>
      <c r="U32" s="17">
        <f>SUMPRODUCT(O32*R32)</f>
        <v>19019</v>
      </c>
    </row>
    <row r="33" spans="1:21" ht="15" customHeight="1">
      <c r="A33" s="6">
        <v>22</v>
      </c>
      <c r="B33" s="5">
        <f t="shared" si="1"/>
        <v>864</v>
      </c>
      <c r="C33" s="9">
        <v>424</v>
      </c>
      <c r="D33" s="9">
        <v>440</v>
      </c>
      <c r="E33" s="11">
        <f>SUM(F33:G33)</f>
        <v>19008</v>
      </c>
      <c r="F33" s="14">
        <f>SUMPRODUCT(A33*C33)</f>
        <v>9328</v>
      </c>
      <c r="G33" s="17">
        <f>SUMPRODUCT(A33*D33)</f>
        <v>9680</v>
      </c>
      <c r="H33" s="6">
        <v>57</v>
      </c>
      <c r="I33" s="5">
        <f t="shared" si="2"/>
        <v>1360</v>
      </c>
      <c r="J33" s="9">
        <v>702</v>
      </c>
      <c r="K33" s="9">
        <v>658</v>
      </c>
      <c r="L33" s="11">
        <f>SUM(M33:N33)</f>
        <v>77520</v>
      </c>
      <c r="M33" s="14">
        <f>SUMPRODUCT(H33*J33)</f>
        <v>40014</v>
      </c>
      <c r="N33" s="17">
        <f>SUMPRODUCT(H33*K33)</f>
        <v>37506</v>
      </c>
      <c r="O33" s="6">
        <v>92</v>
      </c>
      <c r="P33" s="5">
        <f t="shared" si="3"/>
        <v>258</v>
      </c>
      <c r="Q33" s="9">
        <v>78</v>
      </c>
      <c r="R33" s="9">
        <v>180</v>
      </c>
      <c r="S33" s="11">
        <f>SUM(T33:U33)</f>
        <v>23736</v>
      </c>
      <c r="T33" s="14">
        <f>SUMPRODUCT(O33*Q33)</f>
        <v>7176</v>
      </c>
      <c r="U33" s="17">
        <f>SUMPRODUCT(O33*R33)</f>
        <v>16560</v>
      </c>
    </row>
    <row r="34" spans="1:21" ht="15" customHeight="1">
      <c r="A34" s="6">
        <v>23</v>
      </c>
      <c r="B34" s="5">
        <f t="shared" si="1"/>
        <v>982</v>
      </c>
      <c r="C34" s="9">
        <v>498</v>
      </c>
      <c r="D34" s="9">
        <v>484</v>
      </c>
      <c r="E34" s="11">
        <f>SUM(F34:G34)</f>
        <v>22586</v>
      </c>
      <c r="F34" s="14">
        <f>SUMPRODUCT(A34*C34)</f>
        <v>11454</v>
      </c>
      <c r="G34" s="17">
        <f>SUMPRODUCT(A34*D34)</f>
        <v>11132</v>
      </c>
      <c r="H34" s="6">
        <v>58</v>
      </c>
      <c r="I34" s="5">
        <f t="shared" si="2"/>
        <v>1036</v>
      </c>
      <c r="J34" s="9">
        <v>525</v>
      </c>
      <c r="K34" s="9">
        <v>511</v>
      </c>
      <c r="L34" s="11">
        <f>SUM(M34:N34)</f>
        <v>60088</v>
      </c>
      <c r="M34" s="14">
        <f>SUMPRODUCT(H34*J34)</f>
        <v>30450</v>
      </c>
      <c r="N34" s="17">
        <f>SUMPRODUCT(H34*K34)</f>
        <v>29638</v>
      </c>
      <c r="O34" s="6">
        <v>93</v>
      </c>
      <c r="P34" s="5">
        <f t="shared" si="3"/>
        <v>206</v>
      </c>
      <c r="Q34" s="9">
        <v>53</v>
      </c>
      <c r="R34" s="9">
        <v>153</v>
      </c>
      <c r="S34" s="11">
        <f>SUM(T34:U34)</f>
        <v>19158</v>
      </c>
      <c r="T34" s="14">
        <f>SUMPRODUCT(O34*Q34)</f>
        <v>4929</v>
      </c>
      <c r="U34" s="17">
        <f>SUMPRODUCT(O34*R34)</f>
        <v>14229</v>
      </c>
    </row>
    <row r="35" spans="1:21" ht="15" customHeight="1">
      <c r="A35" s="6">
        <v>24</v>
      </c>
      <c r="B35" s="5">
        <f t="shared" si="1"/>
        <v>1012</v>
      </c>
      <c r="C35" s="9">
        <v>486</v>
      </c>
      <c r="D35" s="9">
        <v>526</v>
      </c>
      <c r="E35" s="11">
        <f>SUM(F35:G35)</f>
        <v>24288</v>
      </c>
      <c r="F35" s="14">
        <f>SUMPRODUCT(A35*C35)</f>
        <v>11664</v>
      </c>
      <c r="G35" s="17">
        <f>SUMPRODUCT(A35*D35)</f>
        <v>12624</v>
      </c>
      <c r="H35" s="6">
        <v>59</v>
      </c>
      <c r="I35" s="5">
        <f t="shared" si="2"/>
        <v>1266</v>
      </c>
      <c r="J35" s="9">
        <v>669</v>
      </c>
      <c r="K35" s="9">
        <v>597</v>
      </c>
      <c r="L35" s="11">
        <f>SUM(M35:N35)</f>
        <v>74694</v>
      </c>
      <c r="M35" s="14">
        <f>SUMPRODUCT(H35*J35)</f>
        <v>39471</v>
      </c>
      <c r="N35" s="17">
        <f>SUMPRODUCT(H35*K35)</f>
        <v>35223</v>
      </c>
      <c r="O35" s="6">
        <v>94</v>
      </c>
      <c r="P35" s="5">
        <f t="shared" si="3"/>
        <v>134</v>
      </c>
      <c r="Q35" s="9">
        <v>35</v>
      </c>
      <c r="R35" s="9">
        <v>99</v>
      </c>
      <c r="S35" s="11">
        <f>SUM(T35:U35)</f>
        <v>12596</v>
      </c>
      <c r="T35" s="14">
        <f>SUMPRODUCT(O35*Q35)</f>
        <v>3290</v>
      </c>
      <c r="U35" s="17">
        <f>SUMPRODUCT(O35*R35)</f>
        <v>9306</v>
      </c>
    </row>
    <row r="36" spans="1:21" ht="15" customHeight="1">
      <c r="A36" s="5" t="s">
        <v>18</v>
      </c>
      <c r="B36" s="5">
        <f t="shared" si="1"/>
        <v>5155</v>
      </c>
      <c r="C36" s="5">
        <f>SUM(C37:C41)</f>
        <v>2472</v>
      </c>
      <c r="D36" s="5">
        <f>SUM(D37:D41)</f>
        <v>2683</v>
      </c>
      <c r="E36" s="11">
        <f>SUM(E37:E41)</f>
        <v>139094</v>
      </c>
      <c r="F36" s="13">
        <f>SUM(F37:F41)</f>
        <v>66687</v>
      </c>
      <c r="G36" s="16">
        <f>SUM(G37:G41)</f>
        <v>72407</v>
      </c>
      <c r="H36" s="5" t="s">
        <v>27</v>
      </c>
      <c r="I36" s="5">
        <f t="shared" si="2"/>
        <v>4981</v>
      </c>
      <c r="J36" s="5">
        <f>SUM(J37:J41)</f>
        <v>2583</v>
      </c>
      <c r="K36" s="5">
        <f>SUM(K37:K41)</f>
        <v>2398</v>
      </c>
      <c r="L36" s="11">
        <f>SUM(L37:L41)</f>
        <v>308136</v>
      </c>
      <c r="M36" s="13">
        <f>SUM(M37:M41)</f>
        <v>159670</v>
      </c>
      <c r="N36" s="16">
        <f>SUM(N37:N41)</f>
        <v>148466</v>
      </c>
      <c r="O36" s="5" t="s">
        <v>39</v>
      </c>
      <c r="P36" s="5">
        <f t="shared" si="3"/>
        <v>372</v>
      </c>
      <c r="Q36" s="5">
        <f>SUM(Q37:Q41)</f>
        <v>79</v>
      </c>
      <c r="R36" s="5">
        <f>SUM(R37:R41)</f>
        <v>293</v>
      </c>
      <c r="S36" s="11">
        <f>SUM(S37:S41)</f>
        <v>35843</v>
      </c>
      <c r="T36" s="13">
        <f>SUM(T37:T41)</f>
        <v>7609</v>
      </c>
      <c r="U36" s="16">
        <f>SUM(U37:U41)</f>
        <v>28234</v>
      </c>
    </row>
    <row r="37" spans="1:21" ht="15" customHeight="1">
      <c r="A37" s="6">
        <v>25</v>
      </c>
      <c r="B37" s="5">
        <f t="shared" si="1"/>
        <v>1033</v>
      </c>
      <c r="C37" s="9">
        <v>505</v>
      </c>
      <c r="D37" s="9">
        <v>528</v>
      </c>
      <c r="E37" s="11">
        <f>SUM(F37:G37)</f>
        <v>25825</v>
      </c>
      <c r="F37" s="14">
        <f>SUMPRODUCT(A37*C37)</f>
        <v>12625</v>
      </c>
      <c r="G37" s="17">
        <f>SUMPRODUCT(A37*D37)</f>
        <v>13200</v>
      </c>
      <c r="H37" s="6">
        <v>60</v>
      </c>
      <c r="I37" s="5">
        <f t="shared" si="2"/>
        <v>1191</v>
      </c>
      <c r="J37" s="9">
        <v>663</v>
      </c>
      <c r="K37" s="9">
        <v>528</v>
      </c>
      <c r="L37" s="11">
        <f>SUM(M37:N37)</f>
        <v>71460</v>
      </c>
      <c r="M37" s="14">
        <f>SUMPRODUCT(H37*J37)</f>
        <v>39780</v>
      </c>
      <c r="N37" s="17">
        <f>SUMPRODUCT(H37*K37)</f>
        <v>31680</v>
      </c>
      <c r="O37" s="6">
        <v>95</v>
      </c>
      <c r="P37" s="5">
        <f t="shared" si="3"/>
        <v>133</v>
      </c>
      <c r="Q37" s="9">
        <v>28</v>
      </c>
      <c r="R37" s="9">
        <v>105</v>
      </c>
      <c r="S37" s="11">
        <f>SUM(T37:U37)</f>
        <v>12635</v>
      </c>
      <c r="T37" s="14">
        <f>SUMPRODUCT(O37*Q37)</f>
        <v>2660</v>
      </c>
      <c r="U37" s="17">
        <f>SUMPRODUCT(O37*R37)</f>
        <v>9975</v>
      </c>
    </row>
    <row r="38" spans="1:21" ht="15" customHeight="1">
      <c r="A38" s="6">
        <v>26</v>
      </c>
      <c r="B38" s="5">
        <f t="shared" si="1"/>
        <v>1044</v>
      </c>
      <c r="C38" s="9">
        <v>497</v>
      </c>
      <c r="D38" s="9">
        <v>547</v>
      </c>
      <c r="E38" s="11">
        <f>SUM(F38:G38)</f>
        <v>27144</v>
      </c>
      <c r="F38" s="14">
        <f>SUMPRODUCT(A38*C38)</f>
        <v>12922</v>
      </c>
      <c r="G38" s="17">
        <f>SUMPRODUCT(A38*D38)</f>
        <v>14222</v>
      </c>
      <c r="H38" s="6">
        <v>61</v>
      </c>
      <c r="I38" s="5">
        <f t="shared" si="2"/>
        <v>1039</v>
      </c>
      <c r="J38" s="9">
        <v>533</v>
      </c>
      <c r="K38" s="9">
        <v>506</v>
      </c>
      <c r="L38" s="11">
        <f>SUM(M38:N38)</f>
        <v>63379</v>
      </c>
      <c r="M38" s="14">
        <f>SUMPRODUCT(H38*J38)</f>
        <v>32513</v>
      </c>
      <c r="N38" s="17">
        <f>SUMPRODUCT(H38*K38)</f>
        <v>30866</v>
      </c>
      <c r="O38" s="6">
        <v>96</v>
      </c>
      <c r="P38" s="5">
        <f t="shared" si="3"/>
        <v>86</v>
      </c>
      <c r="Q38" s="9">
        <v>21</v>
      </c>
      <c r="R38" s="9">
        <v>65</v>
      </c>
      <c r="S38" s="11">
        <f>SUM(T38:U38)</f>
        <v>8256</v>
      </c>
      <c r="T38" s="14">
        <f>SUMPRODUCT(O38*Q38)</f>
        <v>2016</v>
      </c>
      <c r="U38" s="17">
        <f>SUMPRODUCT(O38*R38)</f>
        <v>6240</v>
      </c>
    </row>
    <row r="39" spans="1:21" ht="15" customHeight="1">
      <c r="A39" s="6">
        <v>27</v>
      </c>
      <c r="B39" s="5">
        <f t="shared" si="1"/>
        <v>1051</v>
      </c>
      <c r="C39" s="9">
        <v>493</v>
      </c>
      <c r="D39" s="9">
        <v>558</v>
      </c>
      <c r="E39" s="11">
        <f>SUM(F39:G39)</f>
        <v>28377</v>
      </c>
      <c r="F39" s="14">
        <f>SUMPRODUCT(A39*C39)</f>
        <v>13311</v>
      </c>
      <c r="G39" s="17">
        <f>SUMPRODUCT(A39*D39)</f>
        <v>15066</v>
      </c>
      <c r="H39" s="6">
        <v>62</v>
      </c>
      <c r="I39" s="5">
        <f t="shared" si="2"/>
        <v>931</v>
      </c>
      <c r="J39" s="9">
        <v>470</v>
      </c>
      <c r="K39" s="9">
        <v>461</v>
      </c>
      <c r="L39" s="11">
        <f>SUM(M39:N39)</f>
        <v>57722</v>
      </c>
      <c r="M39" s="14">
        <f>SUMPRODUCT(H39*J39)</f>
        <v>29140</v>
      </c>
      <c r="N39" s="17">
        <f>SUMPRODUCT(H39*K39)</f>
        <v>28582</v>
      </c>
      <c r="O39" s="6">
        <v>97</v>
      </c>
      <c r="P39" s="5">
        <f t="shared" si="3"/>
        <v>73</v>
      </c>
      <c r="Q39" s="9">
        <v>14</v>
      </c>
      <c r="R39" s="9">
        <v>59</v>
      </c>
      <c r="S39" s="11">
        <f>SUM(T39:U39)</f>
        <v>7081</v>
      </c>
      <c r="T39" s="14">
        <f>SUMPRODUCT(O39*Q39)</f>
        <v>1358</v>
      </c>
      <c r="U39" s="17">
        <f>SUMPRODUCT(O39*R39)</f>
        <v>5723</v>
      </c>
    </row>
    <row r="40" spans="1:21" ht="15" customHeight="1">
      <c r="A40" s="6">
        <v>28</v>
      </c>
      <c r="B40" s="5">
        <f t="shared" si="1"/>
        <v>1035</v>
      </c>
      <c r="C40" s="9">
        <v>504</v>
      </c>
      <c r="D40" s="9">
        <v>531</v>
      </c>
      <c r="E40" s="11">
        <f>SUM(F40:G40)</f>
        <v>28980</v>
      </c>
      <c r="F40" s="14">
        <f>SUMPRODUCT(A40*C40)</f>
        <v>14112</v>
      </c>
      <c r="G40" s="17">
        <f>SUMPRODUCT(A40*D40)</f>
        <v>14868</v>
      </c>
      <c r="H40" s="6">
        <v>63</v>
      </c>
      <c r="I40" s="5">
        <f t="shared" si="2"/>
        <v>905</v>
      </c>
      <c r="J40" s="9">
        <v>451</v>
      </c>
      <c r="K40" s="9">
        <v>454</v>
      </c>
      <c r="L40" s="11">
        <f>SUM(M40:N40)</f>
        <v>57015</v>
      </c>
      <c r="M40" s="14">
        <f>SUMPRODUCT(H40*J40)</f>
        <v>28413</v>
      </c>
      <c r="N40" s="17">
        <f>SUMPRODUCT(H40*K40)</f>
        <v>28602</v>
      </c>
      <c r="O40" s="6">
        <v>98</v>
      </c>
      <c r="P40" s="5">
        <f t="shared" si="3"/>
        <v>49</v>
      </c>
      <c r="Q40" s="9">
        <v>9</v>
      </c>
      <c r="R40" s="9">
        <v>40</v>
      </c>
      <c r="S40" s="11">
        <f>SUM(T40:U40)</f>
        <v>4802</v>
      </c>
      <c r="T40" s="14">
        <f>SUMPRODUCT(O40*Q40)</f>
        <v>882</v>
      </c>
      <c r="U40" s="17">
        <f>SUMPRODUCT(O40*R40)</f>
        <v>3920</v>
      </c>
    </row>
    <row r="41" spans="1:21" ht="15" customHeight="1">
      <c r="A41" s="6">
        <v>29</v>
      </c>
      <c r="B41" s="5">
        <f t="shared" si="1"/>
        <v>992</v>
      </c>
      <c r="C41" s="9">
        <v>473</v>
      </c>
      <c r="D41" s="9">
        <v>519</v>
      </c>
      <c r="E41" s="11">
        <f>SUM(F41:G41)</f>
        <v>28768</v>
      </c>
      <c r="F41" s="14">
        <f>SUMPRODUCT(A41*C41)</f>
        <v>13717</v>
      </c>
      <c r="G41" s="17">
        <f>SUMPRODUCT(A41*D41)</f>
        <v>15051</v>
      </c>
      <c r="H41" s="6">
        <v>64</v>
      </c>
      <c r="I41" s="5">
        <f t="shared" si="2"/>
        <v>915</v>
      </c>
      <c r="J41" s="9">
        <v>466</v>
      </c>
      <c r="K41" s="9">
        <v>449</v>
      </c>
      <c r="L41" s="11">
        <f>SUM(M41:N41)</f>
        <v>58560</v>
      </c>
      <c r="M41" s="14">
        <f>SUMPRODUCT(H41*J41)</f>
        <v>29824</v>
      </c>
      <c r="N41" s="17">
        <f>SUMPRODUCT(H41*K41)</f>
        <v>28736</v>
      </c>
      <c r="O41" s="6">
        <v>99</v>
      </c>
      <c r="P41" s="5">
        <f t="shared" si="3"/>
        <v>31</v>
      </c>
      <c r="Q41" s="9">
        <v>7</v>
      </c>
      <c r="R41" s="9">
        <v>24</v>
      </c>
      <c r="S41" s="11">
        <f>SUM(T41:U41)</f>
        <v>3069</v>
      </c>
      <c r="T41" s="14">
        <f>SUMPRODUCT(O41*Q41)</f>
        <v>693</v>
      </c>
      <c r="U41" s="17">
        <f>SUMPRODUCT(O41*R41)</f>
        <v>2376</v>
      </c>
    </row>
    <row r="42" spans="1:21" ht="15" customHeight="1">
      <c r="A42" s="5" t="s">
        <v>13</v>
      </c>
      <c r="B42" s="5">
        <f t="shared" si="1"/>
        <v>4698</v>
      </c>
      <c r="C42" s="5">
        <f>SUM(C43:C47)</f>
        <v>2241</v>
      </c>
      <c r="D42" s="5">
        <f>SUM(D43:D47)</f>
        <v>2457</v>
      </c>
      <c r="E42" s="11">
        <f>SUM(E43:E47)</f>
        <v>150081</v>
      </c>
      <c r="F42" s="13">
        <f>SUM(F43:F47)</f>
        <v>71504</v>
      </c>
      <c r="G42" s="16">
        <f>SUM(G43:G47)</f>
        <v>78577</v>
      </c>
      <c r="H42" s="5" t="s">
        <v>35</v>
      </c>
      <c r="I42" s="5">
        <f t="shared" si="2"/>
        <v>4032</v>
      </c>
      <c r="J42" s="5">
        <f>SUM(J43:J47)</f>
        <v>2015</v>
      </c>
      <c r="K42" s="5">
        <f>SUM(K43:K47)</f>
        <v>2017</v>
      </c>
      <c r="L42" s="11">
        <f>SUM(L43:L47)</f>
        <v>269840</v>
      </c>
      <c r="M42" s="13">
        <f>SUM(M43:M47)</f>
        <v>134859</v>
      </c>
      <c r="N42" s="16">
        <f>SUM(N43:N47)</f>
        <v>134981</v>
      </c>
      <c r="O42" s="5" t="s">
        <v>11</v>
      </c>
      <c r="P42" s="5">
        <f t="shared" si="3"/>
        <v>52</v>
      </c>
      <c r="Q42" s="5">
        <f>SUM(Q43:Q46)</f>
        <v>17</v>
      </c>
      <c r="R42" s="5">
        <f>SUM(R43:R46)</f>
        <v>35</v>
      </c>
      <c r="S42" s="11">
        <f>SUM(S43:S47)</f>
        <v>4426</v>
      </c>
      <c r="T42" s="13">
        <f>SUM(T43:T47)</f>
        <v>1305</v>
      </c>
      <c r="U42" s="16">
        <f>SUM(U43:U47)</f>
        <v>3121</v>
      </c>
    </row>
    <row r="43" spans="1:21" ht="15" customHeight="1">
      <c r="A43" s="6">
        <v>30</v>
      </c>
      <c r="B43" s="5">
        <f t="shared" si="1"/>
        <v>1020</v>
      </c>
      <c r="C43" s="9">
        <v>498</v>
      </c>
      <c r="D43" s="9">
        <v>522</v>
      </c>
      <c r="E43" s="11">
        <f>SUM(F43:G43)</f>
        <v>30600</v>
      </c>
      <c r="F43" s="14">
        <f>SUMPRODUCT(A43*C43)</f>
        <v>14940</v>
      </c>
      <c r="G43" s="17">
        <f>SUMPRODUCT(A43*D43)</f>
        <v>15660</v>
      </c>
      <c r="H43" s="6">
        <v>65</v>
      </c>
      <c r="I43" s="5">
        <f t="shared" si="2"/>
        <v>873</v>
      </c>
      <c r="J43" s="9">
        <v>433</v>
      </c>
      <c r="K43" s="9">
        <v>440</v>
      </c>
      <c r="L43" s="11">
        <f>SUM(M43:N43)</f>
        <v>56745</v>
      </c>
      <c r="M43" s="14">
        <f>SUMPRODUCT(H43*J43)</f>
        <v>28145</v>
      </c>
      <c r="N43" s="17">
        <f>SUMPRODUCT(H43*K43)</f>
        <v>28600</v>
      </c>
      <c r="O43" s="6">
        <v>100</v>
      </c>
      <c r="P43" s="5">
        <f t="shared" si="3"/>
        <v>25</v>
      </c>
      <c r="Q43" s="9">
        <v>10</v>
      </c>
      <c r="R43" s="9">
        <v>15</v>
      </c>
      <c r="S43" s="11">
        <f>SUM(T43:U43)</f>
        <v>2500</v>
      </c>
      <c r="T43" s="14">
        <f>SUMPRODUCT(O43*Q43)</f>
        <v>1000</v>
      </c>
      <c r="U43" s="17">
        <f>SUMPRODUCT(O43*R43)</f>
        <v>1500</v>
      </c>
    </row>
    <row r="44" spans="1:21" ht="15" customHeight="1">
      <c r="A44" s="6">
        <v>31</v>
      </c>
      <c r="B44" s="5">
        <f t="shared" si="1"/>
        <v>900</v>
      </c>
      <c r="C44" s="9">
        <v>441</v>
      </c>
      <c r="D44" s="9">
        <v>459</v>
      </c>
      <c r="E44" s="11">
        <f>SUM(F44:G44)</f>
        <v>27900</v>
      </c>
      <c r="F44" s="14">
        <f>SUMPRODUCT(A44*C44)</f>
        <v>13671</v>
      </c>
      <c r="G44" s="17">
        <f>SUMPRODUCT(A44*D44)</f>
        <v>14229</v>
      </c>
      <c r="H44" s="6">
        <v>66</v>
      </c>
      <c r="I44" s="5">
        <f t="shared" si="2"/>
        <v>874</v>
      </c>
      <c r="J44" s="9">
        <v>439</v>
      </c>
      <c r="K44" s="9">
        <v>435</v>
      </c>
      <c r="L44" s="11">
        <f>SUM(M44:N44)</f>
        <v>57684</v>
      </c>
      <c r="M44" s="14">
        <f>SUMPRODUCT(H44*J44)</f>
        <v>28974</v>
      </c>
      <c r="N44" s="17">
        <f>SUMPRODUCT(H44*K44)</f>
        <v>28710</v>
      </c>
      <c r="O44" s="6">
        <v>101</v>
      </c>
      <c r="P44" s="5">
        <f t="shared" si="3"/>
        <v>12</v>
      </c>
      <c r="Q44" s="9">
        <v>1</v>
      </c>
      <c r="R44" s="9">
        <v>11</v>
      </c>
      <c r="S44" s="11">
        <f>SUM(T44:U44)</f>
        <v>1212</v>
      </c>
      <c r="T44" s="14">
        <f>SUMPRODUCT(O44*Q44)</f>
        <v>101</v>
      </c>
      <c r="U44" s="17">
        <f>SUMPRODUCT(O44*R44)</f>
        <v>1111</v>
      </c>
    </row>
    <row r="45" spans="1:21" ht="15" customHeight="1">
      <c r="A45" s="6">
        <v>32</v>
      </c>
      <c r="B45" s="5">
        <f t="shared" si="1"/>
        <v>967</v>
      </c>
      <c r="C45" s="9">
        <v>468</v>
      </c>
      <c r="D45" s="9">
        <v>499</v>
      </c>
      <c r="E45" s="11">
        <f>SUM(F45:G45)</f>
        <v>30944</v>
      </c>
      <c r="F45" s="14">
        <f>SUMPRODUCT(A45*C45)</f>
        <v>14976</v>
      </c>
      <c r="G45" s="17">
        <f>SUMPRODUCT(A45*D45)</f>
        <v>15968</v>
      </c>
      <c r="H45" s="6">
        <v>67</v>
      </c>
      <c r="I45" s="5">
        <f t="shared" si="2"/>
        <v>720</v>
      </c>
      <c r="J45" s="9">
        <v>361</v>
      </c>
      <c r="K45" s="9">
        <v>359</v>
      </c>
      <c r="L45" s="11">
        <f>SUM(M45:N45)</f>
        <v>48240</v>
      </c>
      <c r="M45" s="14">
        <f>SUMPRODUCT(H45*J45)</f>
        <v>24187</v>
      </c>
      <c r="N45" s="17">
        <f>SUMPRODUCT(H45*K45)</f>
        <v>24053</v>
      </c>
      <c r="O45" s="6">
        <v>102</v>
      </c>
      <c r="P45" s="5">
        <f t="shared" si="3"/>
        <v>7</v>
      </c>
      <c r="Q45" s="9">
        <v>2</v>
      </c>
      <c r="R45" s="9">
        <v>5</v>
      </c>
      <c r="S45" s="11">
        <f>SUM(T45:U45)</f>
        <v>714</v>
      </c>
      <c r="T45" s="14">
        <f>SUMPRODUCT(O45*Q45)</f>
        <v>204</v>
      </c>
      <c r="U45" s="17">
        <f>SUMPRODUCT(O45*R45)</f>
        <v>510</v>
      </c>
    </row>
    <row r="46" spans="1:21" ht="15" customHeight="1">
      <c r="A46" s="6">
        <v>33</v>
      </c>
      <c r="B46" s="5">
        <f t="shared" si="1"/>
        <v>937</v>
      </c>
      <c r="C46" s="9">
        <v>439</v>
      </c>
      <c r="D46" s="9">
        <v>498</v>
      </c>
      <c r="E46" s="11">
        <f>SUM(F46:G46)</f>
        <v>30921</v>
      </c>
      <c r="F46" s="14">
        <f>SUMPRODUCT(A46*C46)</f>
        <v>14487</v>
      </c>
      <c r="G46" s="17">
        <f>SUMPRODUCT(A46*D46)</f>
        <v>16434</v>
      </c>
      <c r="H46" s="6">
        <v>68</v>
      </c>
      <c r="I46" s="5">
        <f t="shared" si="2"/>
        <v>814</v>
      </c>
      <c r="J46" s="9">
        <v>405</v>
      </c>
      <c r="K46" s="9">
        <v>409</v>
      </c>
      <c r="L46" s="11">
        <f>SUM(M46:N46)</f>
        <v>55352</v>
      </c>
      <c r="M46" s="14">
        <f>SUMPRODUCT(H46*J46)</f>
        <v>27540</v>
      </c>
      <c r="N46" s="17">
        <f>SUMPRODUCT(H46*K46)</f>
        <v>27812</v>
      </c>
      <c r="O46" s="4" t="s">
        <v>40</v>
      </c>
      <c r="P46" s="5">
        <f t="shared" si="3"/>
        <v>8</v>
      </c>
      <c r="Q46" s="9">
        <v>4</v>
      </c>
      <c r="R46" s="9">
        <v>4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1"/>
        <v>874</v>
      </c>
      <c r="C47" s="9">
        <v>395</v>
      </c>
      <c r="D47" s="9">
        <v>479</v>
      </c>
      <c r="E47" s="11">
        <f>SUM(F47:G47)</f>
        <v>29716</v>
      </c>
      <c r="F47" s="14">
        <f>SUMPRODUCT(A47*C47)</f>
        <v>13430</v>
      </c>
      <c r="G47" s="17">
        <f>SUMPRODUCT(A47*D47)</f>
        <v>16286</v>
      </c>
      <c r="H47" s="6">
        <v>69</v>
      </c>
      <c r="I47" s="5">
        <f t="shared" si="2"/>
        <v>751</v>
      </c>
      <c r="J47" s="9">
        <v>377</v>
      </c>
      <c r="K47" s="9">
        <v>374</v>
      </c>
      <c r="L47" s="11">
        <f>SUM(M47:N47)</f>
        <v>51819</v>
      </c>
      <c r="M47" s="14">
        <f>SUMPRODUCT(H47*J47)</f>
        <v>26013</v>
      </c>
      <c r="N47" s="17">
        <f>SUMPRODUCT(H47*K47)</f>
        <v>25806</v>
      </c>
      <c r="O47" s="4" t="s">
        <v>41</v>
      </c>
      <c r="P47" s="5">
        <f t="shared" si="3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20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23</v>
      </c>
      <c r="C50" s="8" t="s">
        <v>26</v>
      </c>
      <c r="D50" s="8" t="s">
        <v>31</v>
      </c>
      <c r="E50" s="8"/>
      <c r="F50" s="8"/>
      <c r="G50" s="8"/>
    </row>
  </sheetData>
  <sheetProtection sheet="1"/>
  <mergeCells count="3">
    <mergeCell ref="A1:R1"/>
    <mergeCell ref="O3:Q3"/>
    <mergeCell ref="H5:R5"/>
  </mergeCells>
  <phoneticPr fontId="3"/>
  <pageMargins left="0.7" right="0.7" top="0.75" bottom="0.75" header="0.3" footer="0.3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9" tint="0.6"/>
  </sheetPr>
  <dimension ref="A1:IV50"/>
  <sheetViews>
    <sheetView tabSelected="1" workbookViewId="0">
      <selection activeCell="O4" sqref="O4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bestFit="1" customWidth="1"/>
  </cols>
  <sheetData>
    <row r="1" spans="1:25">
      <c r="A1" s="2" t="s">
        <v>25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45658</v>
      </c>
      <c r="P3" s="19"/>
      <c r="Q3" s="19"/>
      <c r="R3" s="20" t="s">
        <v>45</v>
      </c>
    </row>
    <row r="4" spans="1:25" ht="15" customHeight="1">
      <c r="A4" s="3" t="s">
        <v>43</v>
      </c>
      <c r="B4" s="3" t="s">
        <v>44</v>
      </c>
      <c r="C4" s="3" t="s">
        <v>29</v>
      </c>
      <c r="D4" s="3" t="s">
        <v>46</v>
      </c>
      <c r="E4" s="10" t="s">
        <v>23</v>
      </c>
      <c r="F4" s="12" t="s">
        <v>26</v>
      </c>
      <c r="G4" s="15" t="s">
        <v>31</v>
      </c>
      <c r="H4" s="3" t="s">
        <v>47</v>
      </c>
      <c r="I4" s="3" t="s">
        <v>44</v>
      </c>
      <c r="J4" s="3" t="s">
        <v>29</v>
      </c>
      <c r="K4" s="3" t="s">
        <v>46</v>
      </c>
      <c r="L4" s="10" t="s">
        <v>23</v>
      </c>
      <c r="M4" s="12" t="s">
        <v>26</v>
      </c>
      <c r="N4" s="15" t="s">
        <v>31</v>
      </c>
      <c r="O4" s="3" t="s">
        <v>47</v>
      </c>
      <c r="P4" s="3" t="s">
        <v>3</v>
      </c>
      <c r="Q4" s="3" t="s">
        <v>29</v>
      </c>
      <c r="R4" s="3" t="s">
        <v>46</v>
      </c>
      <c r="S4" s="10" t="s">
        <v>23</v>
      </c>
      <c r="T4" s="12" t="s">
        <v>26</v>
      </c>
      <c r="U4" s="15" t="s">
        <v>31</v>
      </c>
    </row>
    <row r="5" spans="1:25" ht="15" customHeight="1">
      <c r="A5" s="4" t="s">
        <v>3</v>
      </c>
      <c r="B5" s="5">
        <v>82048</v>
      </c>
      <c r="C5" s="5">
        <v>39625</v>
      </c>
      <c r="D5" s="5">
        <v>42423</v>
      </c>
      <c r="E5" s="11">
        <v>3797041</v>
      </c>
      <c r="F5" s="13">
        <v>1781573</v>
      </c>
      <c r="G5" s="16">
        <v>2015468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43</v>
      </c>
      <c r="X5" s="4" t="s">
        <v>32</v>
      </c>
      <c r="Y5" s="22" t="s">
        <v>6</v>
      </c>
    </row>
    <row r="6" spans="1:25" ht="15" customHeight="1">
      <c r="A6" s="5" t="s">
        <v>9</v>
      </c>
      <c r="B6" s="5">
        <v>2700</v>
      </c>
      <c r="C6" s="5">
        <v>1362</v>
      </c>
      <c r="D6" s="5">
        <v>1338</v>
      </c>
      <c r="E6" s="11">
        <v>5729</v>
      </c>
      <c r="F6" s="13">
        <v>2932</v>
      </c>
      <c r="G6" s="16">
        <v>2797</v>
      </c>
      <c r="H6" s="5" t="s">
        <v>34</v>
      </c>
      <c r="I6" s="5">
        <v>5054</v>
      </c>
      <c r="J6" s="5">
        <v>2459</v>
      </c>
      <c r="K6" s="5">
        <v>2595</v>
      </c>
      <c r="L6" s="11">
        <v>187224</v>
      </c>
      <c r="M6" s="13">
        <v>91083</v>
      </c>
      <c r="N6" s="16">
        <v>96141</v>
      </c>
      <c r="O6" s="5" t="s">
        <v>10</v>
      </c>
      <c r="P6" s="5">
        <v>3935</v>
      </c>
      <c r="Q6" s="5">
        <v>1902</v>
      </c>
      <c r="R6" s="5">
        <v>2033</v>
      </c>
      <c r="S6" s="11">
        <f>SUM(S7:S11)</f>
        <v>283594</v>
      </c>
      <c r="T6" s="13">
        <f>SUM(T7:T11)</f>
        <v>137049</v>
      </c>
      <c r="U6" s="16">
        <f>SUM(U7:U11)</f>
        <v>146545</v>
      </c>
      <c r="W6" s="21" t="s">
        <v>19</v>
      </c>
      <c r="X6" s="4">
        <f>SUM(B6+B12+B18)</f>
        <v>9484</v>
      </c>
      <c r="Y6" s="23">
        <f>AVERAGE(X6/(B5-P47))</f>
        <v>0.1155908736349454</v>
      </c>
    </row>
    <row r="7" spans="1:25" ht="15" customHeight="1">
      <c r="A7" s="6">
        <v>0</v>
      </c>
      <c r="B7" s="5">
        <v>469</v>
      </c>
      <c r="C7" s="9">
        <v>228</v>
      </c>
      <c r="D7" s="9">
        <v>241</v>
      </c>
      <c r="E7" s="11">
        <v>0</v>
      </c>
      <c r="F7" s="14">
        <v>0</v>
      </c>
      <c r="G7" s="17">
        <v>0</v>
      </c>
      <c r="H7" s="6">
        <v>35</v>
      </c>
      <c r="I7" s="5">
        <v>974</v>
      </c>
      <c r="J7" s="9">
        <v>481</v>
      </c>
      <c r="K7" s="9">
        <v>493</v>
      </c>
      <c r="L7" s="11">
        <v>34090</v>
      </c>
      <c r="M7" s="14">
        <v>16835</v>
      </c>
      <c r="N7" s="17">
        <v>17255</v>
      </c>
      <c r="O7" s="6">
        <v>70</v>
      </c>
      <c r="P7" s="5">
        <v>766</v>
      </c>
      <c r="Q7" s="9">
        <v>364</v>
      </c>
      <c r="R7" s="9">
        <v>402</v>
      </c>
      <c r="S7" s="11">
        <f>SUM(T7:U7)</f>
        <v>53620</v>
      </c>
      <c r="T7" s="14">
        <f>SUMPRODUCT(O7*Q7)</f>
        <v>25480</v>
      </c>
      <c r="U7" s="17">
        <f>SUMPRODUCT(O7*R7)</f>
        <v>28140</v>
      </c>
      <c r="W7" s="21" t="s">
        <v>12</v>
      </c>
      <c r="X7" s="4">
        <f>SUM(B24+B30+B36+B42+I6+I12+I18+I24+I30+I36)</f>
        <v>52640</v>
      </c>
      <c r="Y7" s="23">
        <f>AVERAGE(X7/(B5-P47))</f>
        <v>0.64157566302652103</v>
      </c>
    </row>
    <row r="8" spans="1:25" ht="15" customHeight="1">
      <c r="A8" s="6">
        <v>1</v>
      </c>
      <c r="B8" s="5">
        <v>505</v>
      </c>
      <c r="C8" s="9">
        <v>256</v>
      </c>
      <c r="D8" s="9">
        <v>249</v>
      </c>
      <c r="E8" s="11">
        <v>505</v>
      </c>
      <c r="F8" s="14">
        <v>256</v>
      </c>
      <c r="G8" s="17">
        <v>249</v>
      </c>
      <c r="H8" s="6">
        <v>36</v>
      </c>
      <c r="I8" s="5">
        <v>990</v>
      </c>
      <c r="J8" s="9">
        <v>488</v>
      </c>
      <c r="K8" s="9">
        <v>502</v>
      </c>
      <c r="L8" s="11">
        <v>35640</v>
      </c>
      <c r="M8" s="14">
        <v>17568</v>
      </c>
      <c r="N8" s="17">
        <v>18072</v>
      </c>
      <c r="O8" s="6">
        <v>71</v>
      </c>
      <c r="P8" s="5">
        <v>727</v>
      </c>
      <c r="Q8" s="9">
        <v>372</v>
      </c>
      <c r="R8" s="9">
        <v>355</v>
      </c>
      <c r="S8" s="11">
        <f>SUM(T8:U8)</f>
        <v>51617</v>
      </c>
      <c r="T8" s="14">
        <f>SUMPRODUCT(O8*Q8)</f>
        <v>26412</v>
      </c>
      <c r="U8" s="17">
        <f>SUMPRODUCT(O8*R8)</f>
        <v>25205</v>
      </c>
      <c r="W8" s="21" t="s">
        <v>0</v>
      </c>
      <c r="X8" s="4">
        <f>SUM(I42+P6+P12+P18+P24+P30+P36+P42)</f>
        <v>19924</v>
      </c>
      <c r="Y8" s="23">
        <f>AVERAGE(X8/(B5-P47))</f>
        <v>0.24283346333853353</v>
      </c>
    </row>
    <row r="9" spans="1:25" ht="15" customHeight="1">
      <c r="A9" s="6">
        <v>2</v>
      </c>
      <c r="B9" s="5">
        <v>555</v>
      </c>
      <c r="C9" s="9">
        <v>276</v>
      </c>
      <c r="D9" s="9">
        <v>279</v>
      </c>
      <c r="E9" s="11">
        <v>1110</v>
      </c>
      <c r="F9" s="14">
        <v>552</v>
      </c>
      <c r="G9" s="17">
        <v>558</v>
      </c>
      <c r="H9" s="6">
        <v>37</v>
      </c>
      <c r="I9" s="5">
        <v>991</v>
      </c>
      <c r="J9" s="9">
        <v>466</v>
      </c>
      <c r="K9" s="9">
        <v>525</v>
      </c>
      <c r="L9" s="11">
        <v>36667</v>
      </c>
      <c r="M9" s="14">
        <v>17242</v>
      </c>
      <c r="N9" s="17">
        <v>19425</v>
      </c>
      <c r="O9" s="6">
        <v>72</v>
      </c>
      <c r="P9" s="5">
        <v>786</v>
      </c>
      <c r="Q9" s="9">
        <v>377</v>
      </c>
      <c r="R9" s="9">
        <v>409</v>
      </c>
      <c r="S9" s="11">
        <f>SUM(T9:U9)</f>
        <v>56592</v>
      </c>
      <c r="T9" s="14">
        <f>SUMPRODUCT(O9*Q9)</f>
        <v>27144</v>
      </c>
      <c r="U9" s="17">
        <f>SUMPRODUCT(O9*R9)</f>
        <v>29448</v>
      </c>
      <c r="W9" s="3"/>
      <c r="X9" s="3"/>
      <c r="Y9" s="23">
        <f>SUM(Y6:Y8)</f>
        <v>0.99999999999999989</v>
      </c>
    </row>
    <row r="10" spans="1:25" ht="15" customHeight="1">
      <c r="A10" s="6">
        <v>3</v>
      </c>
      <c r="B10" s="5">
        <v>570</v>
      </c>
      <c r="C10" s="9">
        <v>284</v>
      </c>
      <c r="D10" s="9">
        <v>286</v>
      </c>
      <c r="E10" s="11">
        <v>1710</v>
      </c>
      <c r="F10" s="14">
        <v>852</v>
      </c>
      <c r="G10" s="17">
        <v>858</v>
      </c>
      <c r="H10" s="6">
        <v>38</v>
      </c>
      <c r="I10" s="5">
        <v>1034</v>
      </c>
      <c r="J10" s="9">
        <v>498</v>
      </c>
      <c r="K10" s="9">
        <v>536</v>
      </c>
      <c r="L10" s="11">
        <v>39292</v>
      </c>
      <c r="M10" s="14">
        <v>18924</v>
      </c>
      <c r="N10" s="17">
        <v>20368</v>
      </c>
      <c r="O10" s="6">
        <v>73</v>
      </c>
      <c r="P10" s="5">
        <v>779</v>
      </c>
      <c r="Q10" s="9">
        <v>373</v>
      </c>
      <c r="R10" s="9">
        <v>406</v>
      </c>
      <c r="S10" s="11">
        <f>SUM(T10:U10)</f>
        <v>56867</v>
      </c>
      <c r="T10" s="14">
        <f>SUMPRODUCT(O10*Q10)</f>
        <v>27229</v>
      </c>
      <c r="U10" s="17">
        <f>SUMPRODUCT(O10*R10)</f>
        <v>29638</v>
      </c>
    </row>
    <row r="11" spans="1:25" ht="15" customHeight="1">
      <c r="A11" s="6">
        <v>4</v>
      </c>
      <c r="B11" s="5">
        <v>601</v>
      </c>
      <c r="C11" s="9">
        <v>318</v>
      </c>
      <c r="D11" s="9">
        <v>283</v>
      </c>
      <c r="E11" s="11">
        <v>2404</v>
      </c>
      <c r="F11" s="14">
        <v>1272</v>
      </c>
      <c r="G11" s="17">
        <v>1132</v>
      </c>
      <c r="H11" s="6">
        <v>39</v>
      </c>
      <c r="I11" s="5">
        <v>1065</v>
      </c>
      <c r="J11" s="9">
        <v>526</v>
      </c>
      <c r="K11" s="9">
        <v>539</v>
      </c>
      <c r="L11" s="11">
        <v>41535</v>
      </c>
      <c r="M11" s="14">
        <v>20514</v>
      </c>
      <c r="N11" s="17">
        <v>21021</v>
      </c>
      <c r="O11" s="6">
        <v>74</v>
      </c>
      <c r="P11" s="5">
        <v>877</v>
      </c>
      <c r="Q11" s="9">
        <v>416</v>
      </c>
      <c r="R11" s="9">
        <v>461</v>
      </c>
      <c r="S11" s="11">
        <f>SUM(T11:U11)</f>
        <v>64898</v>
      </c>
      <c r="T11" s="14">
        <f>SUMPRODUCT(O11*Q11)</f>
        <v>30784</v>
      </c>
      <c r="U11" s="17">
        <f>SUMPRODUCT(O11*R11)</f>
        <v>34114</v>
      </c>
    </row>
    <row r="12" spans="1:25" ht="15" customHeight="1">
      <c r="A12" s="5" t="s">
        <v>14</v>
      </c>
      <c r="B12" s="5">
        <v>3453</v>
      </c>
      <c r="C12" s="5">
        <v>1793</v>
      </c>
      <c r="D12" s="5">
        <v>1660</v>
      </c>
      <c r="E12" s="11">
        <v>24259</v>
      </c>
      <c r="F12" s="13">
        <v>12636</v>
      </c>
      <c r="G12" s="16">
        <v>11623</v>
      </c>
      <c r="H12" s="5" t="s">
        <v>1</v>
      </c>
      <c r="I12" s="5">
        <v>5776</v>
      </c>
      <c r="J12" s="5">
        <v>2844</v>
      </c>
      <c r="K12" s="5">
        <v>2932</v>
      </c>
      <c r="L12" s="11">
        <v>242685</v>
      </c>
      <c r="M12" s="13">
        <v>119526</v>
      </c>
      <c r="N12" s="16">
        <v>123159</v>
      </c>
      <c r="O12" s="5" t="s">
        <v>37</v>
      </c>
      <c r="P12" s="5">
        <v>4327</v>
      </c>
      <c r="Q12" s="5">
        <v>1930</v>
      </c>
      <c r="R12" s="5">
        <v>2397</v>
      </c>
      <c r="S12" s="11">
        <f>SUM(S13:S17)</f>
        <v>332176</v>
      </c>
      <c r="T12" s="13">
        <f>SUM(T13:T17)</f>
        <v>148082</v>
      </c>
      <c r="U12" s="16">
        <f>SUM(U13:U17)</f>
        <v>184094</v>
      </c>
    </row>
    <row r="13" spans="1:25" ht="15" customHeight="1">
      <c r="A13" s="6">
        <v>5</v>
      </c>
      <c r="B13" s="5">
        <v>679</v>
      </c>
      <c r="C13" s="9">
        <v>338</v>
      </c>
      <c r="D13" s="9">
        <v>341</v>
      </c>
      <c r="E13" s="11">
        <v>3395</v>
      </c>
      <c r="F13" s="14">
        <v>1690</v>
      </c>
      <c r="G13" s="17">
        <v>1705</v>
      </c>
      <c r="H13" s="6">
        <v>40</v>
      </c>
      <c r="I13" s="5">
        <v>1159</v>
      </c>
      <c r="J13" s="9">
        <v>577</v>
      </c>
      <c r="K13" s="9">
        <v>582</v>
      </c>
      <c r="L13" s="11">
        <v>46360</v>
      </c>
      <c r="M13" s="14">
        <v>23080</v>
      </c>
      <c r="N13" s="17">
        <v>23280</v>
      </c>
      <c r="O13" s="6">
        <v>75</v>
      </c>
      <c r="P13" s="5">
        <v>1041</v>
      </c>
      <c r="Q13" s="9">
        <v>475</v>
      </c>
      <c r="R13" s="9">
        <v>566</v>
      </c>
      <c r="S13" s="11">
        <f>SUM(T13:U13)</f>
        <v>78075</v>
      </c>
      <c r="T13" s="14">
        <f>SUMPRODUCT(O13*Q13)</f>
        <v>35625</v>
      </c>
      <c r="U13" s="17">
        <f>SUMPRODUCT(O13*R13)</f>
        <v>42450</v>
      </c>
    </row>
    <row r="14" spans="1:25" ht="15" customHeight="1">
      <c r="A14" s="6">
        <v>6</v>
      </c>
      <c r="B14" s="5">
        <v>653</v>
      </c>
      <c r="C14" s="9">
        <v>335</v>
      </c>
      <c r="D14" s="9">
        <v>318</v>
      </c>
      <c r="E14" s="11">
        <v>3918</v>
      </c>
      <c r="F14" s="14">
        <v>2010</v>
      </c>
      <c r="G14" s="17">
        <v>1908</v>
      </c>
      <c r="H14" s="6">
        <v>41</v>
      </c>
      <c r="I14" s="5">
        <v>1097</v>
      </c>
      <c r="J14" s="9">
        <v>537</v>
      </c>
      <c r="K14" s="9">
        <v>560</v>
      </c>
      <c r="L14" s="11">
        <v>44977</v>
      </c>
      <c r="M14" s="14">
        <v>22017</v>
      </c>
      <c r="N14" s="17">
        <v>22960</v>
      </c>
      <c r="O14" s="6">
        <v>76</v>
      </c>
      <c r="P14" s="5">
        <v>951</v>
      </c>
      <c r="Q14" s="9">
        <v>437</v>
      </c>
      <c r="R14" s="9">
        <v>514</v>
      </c>
      <c r="S14" s="11">
        <f>SUM(T14:U14)</f>
        <v>72276</v>
      </c>
      <c r="T14" s="14">
        <f>SUMPRODUCT(O14*Q14)</f>
        <v>33212</v>
      </c>
      <c r="U14" s="17">
        <f>SUMPRODUCT(O14*R14)</f>
        <v>39064</v>
      </c>
    </row>
    <row r="15" spans="1:25" ht="15" customHeight="1">
      <c r="A15" s="6">
        <v>7</v>
      </c>
      <c r="B15" s="5">
        <v>717</v>
      </c>
      <c r="C15" s="9">
        <v>383</v>
      </c>
      <c r="D15" s="9">
        <v>334</v>
      </c>
      <c r="E15" s="11">
        <v>5019</v>
      </c>
      <c r="F15" s="14">
        <v>2681</v>
      </c>
      <c r="G15" s="17">
        <v>2338</v>
      </c>
      <c r="H15" s="6">
        <v>42</v>
      </c>
      <c r="I15" s="5">
        <v>1172</v>
      </c>
      <c r="J15" s="9">
        <v>552</v>
      </c>
      <c r="K15" s="9">
        <v>620</v>
      </c>
      <c r="L15" s="11">
        <v>49224</v>
      </c>
      <c r="M15" s="14">
        <v>23184</v>
      </c>
      <c r="N15" s="17">
        <v>26040</v>
      </c>
      <c r="O15" s="6">
        <v>77</v>
      </c>
      <c r="P15" s="5">
        <v>962</v>
      </c>
      <c r="Q15" s="9">
        <v>439</v>
      </c>
      <c r="R15" s="9">
        <v>523</v>
      </c>
      <c r="S15" s="11">
        <f>SUM(T15:U15)</f>
        <v>74074</v>
      </c>
      <c r="T15" s="14">
        <f>SUMPRODUCT(O15*Q15)</f>
        <v>33803</v>
      </c>
      <c r="U15" s="17">
        <f>SUMPRODUCT(O15*R15)</f>
        <v>40271</v>
      </c>
    </row>
    <row r="16" spans="1:25" ht="15" customHeight="1">
      <c r="A16" s="6">
        <v>8</v>
      </c>
      <c r="B16" s="5">
        <v>709</v>
      </c>
      <c r="C16" s="9">
        <v>378</v>
      </c>
      <c r="D16" s="9">
        <v>331</v>
      </c>
      <c r="E16" s="11">
        <v>5672</v>
      </c>
      <c r="F16" s="14">
        <v>3024</v>
      </c>
      <c r="G16" s="17">
        <v>2648</v>
      </c>
      <c r="H16" s="6">
        <v>43</v>
      </c>
      <c r="I16" s="5">
        <v>1188</v>
      </c>
      <c r="J16" s="9">
        <v>587</v>
      </c>
      <c r="K16" s="9">
        <v>601</v>
      </c>
      <c r="L16" s="11">
        <v>51084</v>
      </c>
      <c r="M16" s="14">
        <v>25241</v>
      </c>
      <c r="N16" s="17">
        <v>25843</v>
      </c>
      <c r="O16" s="6">
        <v>78</v>
      </c>
      <c r="P16" s="5">
        <v>716</v>
      </c>
      <c r="Q16" s="9">
        <v>299</v>
      </c>
      <c r="R16" s="9">
        <v>417</v>
      </c>
      <c r="S16" s="11">
        <f>SUM(T16:U16)</f>
        <v>55848</v>
      </c>
      <c r="T16" s="14">
        <f>SUMPRODUCT(O16*Q16)</f>
        <v>23322</v>
      </c>
      <c r="U16" s="17">
        <f>SUMPRODUCT(O16*R16)</f>
        <v>32526</v>
      </c>
    </row>
    <row r="17" spans="1:21" ht="15" customHeight="1">
      <c r="A17" s="6">
        <v>9</v>
      </c>
      <c r="B17" s="5">
        <v>695</v>
      </c>
      <c r="C17" s="9">
        <v>359</v>
      </c>
      <c r="D17" s="9">
        <v>336</v>
      </c>
      <c r="E17" s="11">
        <v>6255</v>
      </c>
      <c r="F17" s="14">
        <v>3231</v>
      </c>
      <c r="G17" s="17">
        <v>3024</v>
      </c>
      <c r="H17" s="6">
        <v>44</v>
      </c>
      <c r="I17" s="5">
        <v>1160</v>
      </c>
      <c r="J17" s="9">
        <v>591</v>
      </c>
      <c r="K17" s="9">
        <v>569</v>
      </c>
      <c r="L17" s="11">
        <v>51040</v>
      </c>
      <c r="M17" s="14">
        <v>26004</v>
      </c>
      <c r="N17" s="17">
        <v>25036</v>
      </c>
      <c r="O17" s="6">
        <v>79</v>
      </c>
      <c r="P17" s="5">
        <v>657</v>
      </c>
      <c r="Q17" s="9">
        <v>280</v>
      </c>
      <c r="R17" s="9">
        <v>377</v>
      </c>
      <c r="S17" s="11">
        <f>SUM(T17:U17)</f>
        <v>51903</v>
      </c>
      <c r="T17" s="14">
        <f>SUMPRODUCT(O17*Q17)</f>
        <v>22120</v>
      </c>
      <c r="U17" s="17">
        <f>SUMPRODUCT(O17*R17)</f>
        <v>29783</v>
      </c>
    </row>
    <row r="18" spans="1:21" ht="15" customHeight="1">
      <c r="A18" s="5" t="s">
        <v>15</v>
      </c>
      <c r="B18" s="5">
        <v>3331</v>
      </c>
      <c r="C18" s="5">
        <v>1672</v>
      </c>
      <c r="D18" s="5">
        <v>1659</v>
      </c>
      <c r="E18" s="11">
        <v>39725</v>
      </c>
      <c r="F18" s="13">
        <v>19957</v>
      </c>
      <c r="G18" s="16">
        <v>19768</v>
      </c>
      <c r="H18" s="5" t="s">
        <v>36</v>
      </c>
      <c r="I18" s="5">
        <v>6330</v>
      </c>
      <c r="J18" s="5">
        <v>3237</v>
      </c>
      <c r="K18" s="5">
        <v>3093</v>
      </c>
      <c r="L18" s="11">
        <v>297551</v>
      </c>
      <c r="M18" s="13">
        <v>152147</v>
      </c>
      <c r="N18" s="16">
        <v>145404</v>
      </c>
      <c r="O18" s="5" t="s">
        <v>8</v>
      </c>
      <c r="P18" s="5">
        <v>3522</v>
      </c>
      <c r="Q18" s="5">
        <v>1378</v>
      </c>
      <c r="R18" s="5">
        <v>2144</v>
      </c>
      <c r="S18" s="11">
        <f>SUM(S19:S23)</f>
        <v>288626</v>
      </c>
      <c r="T18" s="13">
        <f>SUM(T19:T23)</f>
        <v>112895</v>
      </c>
      <c r="U18" s="16">
        <f>SUM(U19:U23)</f>
        <v>175731</v>
      </c>
    </row>
    <row r="19" spans="1:21" ht="15" customHeight="1">
      <c r="A19" s="6">
        <v>10</v>
      </c>
      <c r="B19" s="5">
        <v>692</v>
      </c>
      <c r="C19" s="9">
        <v>340</v>
      </c>
      <c r="D19" s="9">
        <v>352</v>
      </c>
      <c r="E19" s="11">
        <v>6920</v>
      </c>
      <c r="F19" s="14">
        <v>3400</v>
      </c>
      <c r="G19" s="17">
        <v>3520</v>
      </c>
      <c r="H19" s="6">
        <v>45</v>
      </c>
      <c r="I19" s="5">
        <v>1263</v>
      </c>
      <c r="J19" s="9">
        <v>644</v>
      </c>
      <c r="K19" s="9">
        <v>619</v>
      </c>
      <c r="L19" s="11">
        <v>56835</v>
      </c>
      <c r="M19" s="14">
        <v>28980</v>
      </c>
      <c r="N19" s="17">
        <v>27855</v>
      </c>
      <c r="O19" s="6">
        <v>80</v>
      </c>
      <c r="P19" s="5">
        <v>700</v>
      </c>
      <c r="Q19" s="9">
        <v>291</v>
      </c>
      <c r="R19" s="9">
        <v>409</v>
      </c>
      <c r="S19" s="11">
        <f>SUM(T19:U19)</f>
        <v>56000</v>
      </c>
      <c r="T19" s="14">
        <f>SUMPRODUCT(O19*Q19)</f>
        <v>23280</v>
      </c>
      <c r="U19" s="17">
        <f>SUMPRODUCT(O19*R19)</f>
        <v>32720</v>
      </c>
    </row>
    <row r="20" spans="1:21" ht="15" customHeight="1">
      <c r="A20" s="6">
        <v>11</v>
      </c>
      <c r="B20" s="5">
        <v>708</v>
      </c>
      <c r="C20" s="9">
        <v>364</v>
      </c>
      <c r="D20" s="9">
        <v>344</v>
      </c>
      <c r="E20" s="11">
        <v>7788</v>
      </c>
      <c r="F20" s="14">
        <v>4004</v>
      </c>
      <c r="G20" s="17">
        <v>3784</v>
      </c>
      <c r="H20" s="6">
        <v>46</v>
      </c>
      <c r="I20" s="5">
        <v>1233</v>
      </c>
      <c r="J20" s="9">
        <v>620</v>
      </c>
      <c r="K20" s="9">
        <v>613</v>
      </c>
      <c r="L20" s="11">
        <v>56718</v>
      </c>
      <c r="M20" s="14">
        <v>28520</v>
      </c>
      <c r="N20" s="17">
        <v>28198</v>
      </c>
      <c r="O20" s="6">
        <v>81</v>
      </c>
      <c r="P20" s="5">
        <v>763</v>
      </c>
      <c r="Q20" s="9">
        <v>296</v>
      </c>
      <c r="R20" s="9">
        <v>467</v>
      </c>
      <c r="S20" s="11">
        <f>SUM(T20:U20)</f>
        <v>61803</v>
      </c>
      <c r="T20" s="14">
        <f>SUMPRODUCT(O20*Q20)</f>
        <v>23976</v>
      </c>
      <c r="U20" s="17">
        <f>SUMPRODUCT(O20*R20)</f>
        <v>37827</v>
      </c>
    </row>
    <row r="21" spans="1:21" ht="15" customHeight="1">
      <c r="A21" s="6">
        <v>12</v>
      </c>
      <c r="B21" s="5">
        <v>682</v>
      </c>
      <c r="C21" s="9">
        <v>346</v>
      </c>
      <c r="D21" s="9">
        <v>336</v>
      </c>
      <c r="E21" s="11">
        <v>8184</v>
      </c>
      <c r="F21" s="14">
        <v>4152</v>
      </c>
      <c r="G21" s="17">
        <v>4032</v>
      </c>
      <c r="H21" s="6">
        <v>47</v>
      </c>
      <c r="I21" s="5">
        <v>1290</v>
      </c>
      <c r="J21" s="9">
        <v>694</v>
      </c>
      <c r="K21" s="9">
        <v>596</v>
      </c>
      <c r="L21" s="11">
        <v>60630</v>
      </c>
      <c r="M21" s="14">
        <v>32618</v>
      </c>
      <c r="N21" s="17">
        <v>28012</v>
      </c>
      <c r="O21" s="6">
        <v>82</v>
      </c>
      <c r="P21" s="5">
        <v>711</v>
      </c>
      <c r="Q21" s="9">
        <v>268</v>
      </c>
      <c r="R21" s="9">
        <v>443</v>
      </c>
      <c r="S21" s="11">
        <f>SUM(T21:U21)</f>
        <v>58302</v>
      </c>
      <c r="T21" s="14">
        <f>SUMPRODUCT(O21*Q21)</f>
        <v>21976</v>
      </c>
      <c r="U21" s="17">
        <f>SUMPRODUCT(O21*R21)</f>
        <v>36326</v>
      </c>
    </row>
    <row r="22" spans="1:21" ht="15" customHeight="1">
      <c r="A22" s="6">
        <v>13</v>
      </c>
      <c r="B22" s="5">
        <v>653</v>
      </c>
      <c r="C22" s="9">
        <v>307</v>
      </c>
      <c r="D22" s="9">
        <v>346</v>
      </c>
      <c r="E22" s="11">
        <v>8489</v>
      </c>
      <c r="F22" s="14">
        <v>3991</v>
      </c>
      <c r="G22" s="17">
        <v>4498</v>
      </c>
      <c r="H22" s="6">
        <v>48</v>
      </c>
      <c r="I22" s="5">
        <v>1288</v>
      </c>
      <c r="J22" s="9">
        <v>642</v>
      </c>
      <c r="K22" s="9">
        <v>646</v>
      </c>
      <c r="L22" s="11">
        <v>61824</v>
      </c>
      <c r="M22" s="14">
        <v>30816</v>
      </c>
      <c r="N22" s="17">
        <v>31008</v>
      </c>
      <c r="O22" s="6">
        <v>83</v>
      </c>
      <c r="P22" s="5">
        <v>711</v>
      </c>
      <c r="Q22" s="9">
        <v>269</v>
      </c>
      <c r="R22" s="9">
        <v>442</v>
      </c>
      <c r="S22" s="11">
        <f>SUM(T22:U22)</f>
        <v>59013</v>
      </c>
      <c r="T22" s="14">
        <f>SUMPRODUCT(O22*Q22)</f>
        <v>22327</v>
      </c>
      <c r="U22" s="17">
        <f>SUMPRODUCT(O22*R22)</f>
        <v>36686</v>
      </c>
    </row>
    <row r="23" spans="1:21" ht="15" customHeight="1">
      <c r="A23" s="6">
        <v>14</v>
      </c>
      <c r="B23" s="5">
        <v>596</v>
      </c>
      <c r="C23" s="9">
        <v>315</v>
      </c>
      <c r="D23" s="9">
        <v>281</v>
      </c>
      <c r="E23" s="11">
        <v>8344</v>
      </c>
      <c r="F23" s="14">
        <v>4410</v>
      </c>
      <c r="G23" s="17">
        <v>3934</v>
      </c>
      <c r="H23" s="6">
        <v>49</v>
      </c>
      <c r="I23" s="5">
        <v>1256</v>
      </c>
      <c r="J23" s="9">
        <v>637</v>
      </c>
      <c r="K23" s="9">
        <v>619</v>
      </c>
      <c r="L23" s="11">
        <v>61544</v>
      </c>
      <c r="M23" s="14">
        <v>31213</v>
      </c>
      <c r="N23" s="17">
        <v>30331</v>
      </c>
      <c r="O23" s="6">
        <v>84</v>
      </c>
      <c r="P23" s="5">
        <v>637</v>
      </c>
      <c r="Q23" s="9">
        <v>254</v>
      </c>
      <c r="R23" s="9">
        <v>383</v>
      </c>
      <c r="S23" s="11">
        <f>SUM(T23:U23)</f>
        <v>53508</v>
      </c>
      <c r="T23" s="14">
        <f>SUMPRODUCT(O23*Q23)</f>
        <v>21336</v>
      </c>
      <c r="U23" s="17">
        <f>SUMPRODUCT(O23*R23)</f>
        <v>32172</v>
      </c>
    </row>
    <row r="24" spans="1:21" ht="15" customHeight="1">
      <c r="A24" s="5" t="s">
        <v>17</v>
      </c>
      <c r="B24" s="5">
        <v>3166</v>
      </c>
      <c r="C24" s="5">
        <v>1625</v>
      </c>
      <c r="D24" s="5">
        <v>1541</v>
      </c>
      <c r="E24" s="11">
        <v>53901</v>
      </c>
      <c r="F24" s="13">
        <v>27657</v>
      </c>
      <c r="G24" s="16">
        <v>26244</v>
      </c>
      <c r="H24" s="5" t="s">
        <v>33</v>
      </c>
      <c r="I24" s="5">
        <v>6729</v>
      </c>
      <c r="J24" s="5">
        <v>3310</v>
      </c>
      <c r="K24" s="5">
        <v>3419</v>
      </c>
      <c r="L24" s="11">
        <v>349922</v>
      </c>
      <c r="M24" s="13">
        <v>172093</v>
      </c>
      <c r="N24" s="16">
        <v>177829</v>
      </c>
      <c r="O24" s="5" t="s">
        <v>21</v>
      </c>
      <c r="P24" s="5">
        <v>2408</v>
      </c>
      <c r="Q24" s="5">
        <v>847</v>
      </c>
      <c r="R24" s="5">
        <v>1561</v>
      </c>
      <c r="S24" s="11">
        <f>SUM(S25:S29)</f>
        <v>209192</v>
      </c>
      <c r="T24" s="13">
        <f>SUM(T25:T29)</f>
        <v>73511</v>
      </c>
      <c r="U24" s="16">
        <f>SUM(U25:U29)</f>
        <v>135681</v>
      </c>
    </row>
    <row r="25" spans="1:21" ht="15" customHeight="1">
      <c r="A25" s="6">
        <v>15</v>
      </c>
      <c r="B25" s="5">
        <v>613</v>
      </c>
      <c r="C25" s="9">
        <v>314</v>
      </c>
      <c r="D25" s="9">
        <v>299</v>
      </c>
      <c r="E25" s="11">
        <v>9195</v>
      </c>
      <c r="F25" s="14">
        <v>4710</v>
      </c>
      <c r="G25" s="17">
        <v>4485</v>
      </c>
      <c r="H25" s="6">
        <v>50</v>
      </c>
      <c r="I25" s="5">
        <v>1340</v>
      </c>
      <c r="J25" s="9">
        <v>653</v>
      </c>
      <c r="K25" s="9">
        <v>687</v>
      </c>
      <c r="L25" s="11">
        <v>67000</v>
      </c>
      <c r="M25" s="14">
        <v>32650</v>
      </c>
      <c r="N25" s="17">
        <v>34350</v>
      </c>
      <c r="O25" s="6">
        <v>85</v>
      </c>
      <c r="P25" s="5">
        <v>534</v>
      </c>
      <c r="Q25" s="9">
        <v>210</v>
      </c>
      <c r="R25" s="9">
        <v>324</v>
      </c>
      <c r="S25" s="11">
        <f>SUM(T25:U25)</f>
        <v>45390</v>
      </c>
      <c r="T25" s="14">
        <f>SUMPRODUCT(O25*Q25)</f>
        <v>17850</v>
      </c>
      <c r="U25" s="17">
        <f>SUMPRODUCT(O25*R25)</f>
        <v>27540</v>
      </c>
    </row>
    <row r="26" spans="1:21" ht="15" customHeight="1">
      <c r="A26" s="6">
        <v>16</v>
      </c>
      <c r="B26" s="5">
        <v>653</v>
      </c>
      <c r="C26" s="9">
        <v>345</v>
      </c>
      <c r="D26" s="9">
        <v>308</v>
      </c>
      <c r="E26" s="11">
        <v>10448</v>
      </c>
      <c r="F26" s="14">
        <v>5520</v>
      </c>
      <c r="G26" s="17">
        <v>4928</v>
      </c>
      <c r="H26" s="6">
        <v>51</v>
      </c>
      <c r="I26" s="5">
        <v>1301</v>
      </c>
      <c r="J26" s="9">
        <v>640</v>
      </c>
      <c r="K26" s="9">
        <v>661</v>
      </c>
      <c r="L26" s="11">
        <v>66351</v>
      </c>
      <c r="M26" s="14">
        <v>32640</v>
      </c>
      <c r="N26" s="17">
        <v>33711</v>
      </c>
      <c r="O26" s="6">
        <v>86</v>
      </c>
      <c r="P26" s="5">
        <v>520</v>
      </c>
      <c r="Q26" s="9">
        <v>178</v>
      </c>
      <c r="R26" s="9">
        <v>342</v>
      </c>
      <c r="S26" s="11">
        <f>SUM(T26:U26)</f>
        <v>44720</v>
      </c>
      <c r="T26" s="14">
        <f>SUMPRODUCT(O26*Q26)</f>
        <v>15308</v>
      </c>
      <c r="U26" s="17">
        <f>SUMPRODUCT(O26*R26)</f>
        <v>29412</v>
      </c>
    </row>
    <row r="27" spans="1:21" ht="15" customHeight="1">
      <c r="A27" s="6">
        <v>17</v>
      </c>
      <c r="B27" s="5">
        <v>631</v>
      </c>
      <c r="C27" s="9">
        <v>319</v>
      </c>
      <c r="D27" s="9">
        <v>312</v>
      </c>
      <c r="E27" s="11">
        <v>10727</v>
      </c>
      <c r="F27" s="14">
        <v>5423</v>
      </c>
      <c r="G27" s="17">
        <v>5304</v>
      </c>
      <c r="H27" s="6">
        <v>52</v>
      </c>
      <c r="I27" s="5">
        <v>1433</v>
      </c>
      <c r="J27" s="9">
        <v>732</v>
      </c>
      <c r="K27" s="9">
        <v>701</v>
      </c>
      <c r="L27" s="11">
        <v>74516</v>
      </c>
      <c r="M27" s="14">
        <v>38064</v>
      </c>
      <c r="N27" s="17">
        <v>36452</v>
      </c>
      <c r="O27" s="6">
        <v>87</v>
      </c>
      <c r="P27" s="5">
        <v>499</v>
      </c>
      <c r="Q27" s="9">
        <v>179</v>
      </c>
      <c r="R27" s="9">
        <v>320</v>
      </c>
      <c r="S27" s="11">
        <f>SUM(T27:U27)</f>
        <v>43413</v>
      </c>
      <c r="T27" s="14">
        <f>SUMPRODUCT(O27*Q27)</f>
        <v>15573</v>
      </c>
      <c r="U27" s="17">
        <f>SUMPRODUCT(O27*R27)</f>
        <v>27840</v>
      </c>
    </row>
    <row r="28" spans="1:21" ht="15" customHeight="1">
      <c r="A28" s="6">
        <v>18</v>
      </c>
      <c r="B28" s="5">
        <v>580</v>
      </c>
      <c r="C28" s="9">
        <v>289</v>
      </c>
      <c r="D28" s="9">
        <v>291</v>
      </c>
      <c r="E28" s="11">
        <v>10440</v>
      </c>
      <c r="F28" s="14">
        <v>5202</v>
      </c>
      <c r="G28" s="17">
        <v>5238</v>
      </c>
      <c r="H28" s="6">
        <v>53</v>
      </c>
      <c r="I28" s="5">
        <v>1315</v>
      </c>
      <c r="J28" s="9">
        <v>651</v>
      </c>
      <c r="K28" s="9">
        <v>664</v>
      </c>
      <c r="L28" s="11">
        <v>69695</v>
      </c>
      <c r="M28" s="14">
        <v>34503</v>
      </c>
      <c r="N28" s="17">
        <v>35192</v>
      </c>
      <c r="O28" s="6">
        <v>88</v>
      </c>
      <c r="P28" s="5">
        <v>426</v>
      </c>
      <c r="Q28" s="9">
        <v>140</v>
      </c>
      <c r="R28" s="9">
        <v>286</v>
      </c>
      <c r="S28" s="11">
        <f>SUM(T28:U28)</f>
        <v>37488</v>
      </c>
      <c r="T28" s="14">
        <f>SUMPRODUCT(O28*Q28)</f>
        <v>12320</v>
      </c>
      <c r="U28" s="17">
        <f>SUMPRODUCT(O28*R28)</f>
        <v>25168</v>
      </c>
    </row>
    <row r="29" spans="1:21" ht="15" customHeight="1">
      <c r="A29" s="6">
        <v>19</v>
      </c>
      <c r="B29" s="5">
        <v>689</v>
      </c>
      <c r="C29" s="9">
        <v>358</v>
      </c>
      <c r="D29" s="9">
        <v>331</v>
      </c>
      <c r="E29" s="11">
        <v>13091</v>
      </c>
      <c r="F29" s="14">
        <v>6802</v>
      </c>
      <c r="G29" s="17">
        <v>6289</v>
      </c>
      <c r="H29" s="6">
        <v>54</v>
      </c>
      <c r="I29" s="5">
        <v>1340</v>
      </c>
      <c r="J29" s="9">
        <v>634</v>
      </c>
      <c r="K29" s="9">
        <v>706</v>
      </c>
      <c r="L29" s="11">
        <v>72360</v>
      </c>
      <c r="M29" s="14">
        <v>34236</v>
      </c>
      <c r="N29" s="17">
        <v>38124</v>
      </c>
      <c r="O29" s="6">
        <v>89</v>
      </c>
      <c r="P29" s="5">
        <v>429</v>
      </c>
      <c r="Q29" s="9">
        <v>140</v>
      </c>
      <c r="R29" s="9">
        <v>289</v>
      </c>
      <c r="S29" s="11">
        <f>SUM(T29:U29)</f>
        <v>38181</v>
      </c>
      <c r="T29" s="14">
        <f>SUMPRODUCT(O29*Q29)</f>
        <v>12460</v>
      </c>
      <c r="U29" s="17">
        <f>SUMPRODUCT(O29*R29)</f>
        <v>25721</v>
      </c>
    </row>
    <row r="30" spans="1:21" ht="15" customHeight="1">
      <c r="A30" s="5" t="s">
        <v>16</v>
      </c>
      <c r="B30" s="5">
        <v>4373</v>
      </c>
      <c r="C30" s="5">
        <v>2187</v>
      </c>
      <c r="D30" s="5">
        <v>2186</v>
      </c>
      <c r="E30" s="11">
        <v>96882</v>
      </c>
      <c r="F30" s="13">
        <v>48387</v>
      </c>
      <c r="G30" s="16">
        <v>48495</v>
      </c>
      <c r="H30" s="5" t="s">
        <v>5</v>
      </c>
      <c r="I30" s="5">
        <v>6341</v>
      </c>
      <c r="J30" s="5">
        <v>3244</v>
      </c>
      <c r="K30" s="5">
        <v>3097</v>
      </c>
      <c r="L30" s="11">
        <v>361003</v>
      </c>
      <c r="M30" s="13">
        <v>184735</v>
      </c>
      <c r="N30" s="16">
        <v>176268</v>
      </c>
      <c r="O30" s="5" t="s">
        <v>38</v>
      </c>
      <c r="P30" s="5">
        <v>1255</v>
      </c>
      <c r="Q30" s="5">
        <v>383</v>
      </c>
      <c r="R30" s="5">
        <v>872</v>
      </c>
      <c r="S30" s="11">
        <f>SUM(S31:S35)</f>
        <v>114952</v>
      </c>
      <c r="T30" s="13">
        <f>SUM(T31:T35)</f>
        <v>35035</v>
      </c>
      <c r="U30" s="16">
        <f>SUM(U31:U35)</f>
        <v>79917</v>
      </c>
    </row>
    <row r="31" spans="1:21" ht="15" customHeight="1">
      <c r="A31" s="6">
        <v>20</v>
      </c>
      <c r="B31" s="5">
        <v>742</v>
      </c>
      <c r="C31" s="9">
        <v>383</v>
      </c>
      <c r="D31" s="9">
        <v>359</v>
      </c>
      <c r="E31" s="11">
        <v>14840</v>
      </c>
      <c r="F31" s="14">
        <v>7660</v>
      </c>
      <c r="G31" s="17">
        <v>7180</v>
      </c>
      <c r="H31" s="6">
        <v>55</v>
      </c>
      <c r="I31" s="5">
        <v>1360</v>
      </c>
      <c r="J31" s="9">
        <v>683</v>
      </c>
      <c r="K31" s="9">
        <v>677</v>
      </c>
      <c r="L31" s="11">
        <v>74800</v>
      </c>
      <c r="M31" s="14">
        <v>37565</v>
      </c>
      <c r="N31" s="17">
        <v>37235</v>
      </c>
      <c r="O31" s="6">
        <v>90</v>
      </c>
      <c r="P31" s="5">
        <v>329</v>
      </c>
      <c r="Q31" s="9">
        <v>105</v>
      </c>
      <c r="R31" s="9">
        <v>224</v>
      </c>
      <c r="S31" s="11">
        <f>SUM(T31:U31)</f>
        <v>29610</v>
      </c>
      <c r="T31" s="14">
        <f>SUMPRODUCT(O31*Q31)</f>
        <v>9450</v>
      </c>
      <c r="U31" s="17">
        <f>SUMPRODUCT(O31*R31)</f>
        <v>20160</v>
      </c>
    </row>
    <row r="32" spans="1:21" ht="15" customHeight="1">
      <c r="A32" s="6">
        <v>21</v>
      </c>
      <c r="B32" s="5">
        <v>795</v>
      </c>
      <c r="C32" s="9">
        <v>405</v>
      </c>
      <c r="D32" s="9">
        <v>390</v>
      </c>
      <c r="E32" s="11">
        <v>16695</v>
      </c>
      <c r="F32" s="14">
        <v>8505</v>
      </c>
      <c r="G32" s="17">
        <v>8190</v>
      </c>
      <c r="H32" s="6">
        <v>56</v>
      </c>
      <c r="I32" s="5">
        <v>1307</v>
      </c>
      <c r="J32" s="9">
        <v>669</v>
      </c>
      <c r="K32" s="9">
        <v>638</v>
      </c>
      <c r="L32" s="11">
        <v>73192</v>
      </c>
      <c r="M32" s="14">
        <v>37464</v>
      </c>
      <c r="N32" s="17">
        <v>35728</v>
      </c>
      <c r="O32" s="6">
        <v>91</v>
      </c>
      <c r="P32" s="5">
        <v>328</v>
      </c>
      <c r="Q32" s="9">
        <v>112</v>
      </c>
      <c r="R32" s="9">
        <v>216</v>
      </c>
      <c r="S32" s="11">
        <f>SUM(T32:U32)</f>
        <v>29848</v>
      </c>
      <c r="T32" s="14">
        <f>SUMPRODUCT(O32*Q32)</f>
        <v>10192</v>
      </c>
      <c r="U32" s="17">
        <f>SUMPRODUCT(O32*R32)</f>
        <v>19656</v>
      </c>
    </row>
    <row r="33" spans="1:21" ht="15" customHeight="1">
      <c r="A33" s="6">
        <v>22</v>
      </c>
      <c r="B33" s="5">
        <v>879</v>
      </c>
      <c r="C33" s="9">
        <v>434</v>
      </c>
      <c r="D33" s="9">
        <v>445</v>
      </c>
      <c r="E33" s="11">
        <v>19338</v>
      </c>
      <c r="F33" s="14">
        <v>9548</v>
      </c>
      <c r="G33" s="17">
        <v>9790</v>
      </c>
      <c r="H33" s="6">
        <v>57</v>
      </c>
      <c r="I33" s="5">
        <v>1372</v>
      </c>
      <c r="J33" s="9">
        <v>704</v>
      </c>
      <c r="K33" s="9">
        <v>668</v>
      </c>
      <c r="L33" s="11">
        <v>78204</v>
      </c>
      <c r="M33" s="14">
        <v>40128</v>
      </c>
      <c r="N33" s="17">
        <v>38076</v>
      </c>
      <c r="O33" s="6">
        <v>92</v>
      </c>
      <c r="P33" s="5">
        <v>259</v>
      </c>
      <c r="Q33" s="9">
        <v>81</v>
      </c>
      <c r="R33" s="9">
        <v>178</v>
      </c>
      <c r="S33" s="11">
        <f>SUM(T33:U33)</f>
        <v>23828</v>
      </c>
      <c r="T33" s="14">
        <f>SUMPRODUCT(O33*Q33)</f>
        <v>7452</v>
      </c>
      <c r="U33" s="17">
        <f>SUMPRODUCT(O33*R33)</f>
        <v>16376</v>
      </c>
    </row>
    <row r="34" spans="1:21" ht="15" customHeight="1">
      <c r="A34" s="6">
        <v>23</v>
      </c>
      <c r="B34" s="5">
        <v>959</v>
      </c>
      <c r="C34" s="9">
        <v>486</v>
      </c>
      <c r="D34" s="9">
        <v>473</v>
      </c>
      <c r="E34" s="11">
        <v>22057</v>
      </c>
      <c r="F34" s="14">
        <v>11178</v>
      </c>
      <c r="G34" s="17">
        <v>10879</v>
      </c>
      <c r="H34" s="6">
        <v>58</v>
      </c>
      <c r="I34" s="5">
        <v>1011</v>
      </c>
      <c r="J34" s="9">
        <v>514</v>
      </c>
      <c r="K34" s="9">
        <v>497</v>
      </c>
      <c r="L34" s="11">
        <v>58638</v>
      </c>
      <c r="M34" s="14">
        <v>29812</v>
      </c>
      <c r="N34" s="17">
        <v>28826</v>
      </c>
      <c r="O34" s="6">
        <v>93</v>
      </c>
      <c r="P34" s="5">
        <v>200</v>
      </c>
      <c r="Q34" s="9">
        <v>49</v>
      </c>
      <c r="R34" s="9">
        <v>151</v>
      </c>
      <c r="S34" s="11">
        <f>SUM(T34:U34)</f>
        <v>18600</v>
      </c>
      <c r="T34" s="14">
        <f>SUMPRODUCT(O34*Q34)</f>
        <v>4557</v>
      </c>
      <c r="U34" s="17">
        <f>SUMPRODUCT(O34*R34)</f>
        <v>14043</v>
      </c>
    </row>
    <row r="35" spans="1:21" ht="15" customHeight="1">
      <c r="A35" s="6">
        <v>24</v>
      </c>
      <c r="B35" s="5">
        <v>998</v>
      </c>
      <c r="C35" s="9">
        <v>479</v>
      </c>
      <c r="D35" s="9">
        <v>519</v>
      </c>
      <c r="E35" s="11">
        <v>23952</v>
      </c>
      <c r="F35" s="14">
        <v>11496</v>
      </c>
      <c r="G35" s="17">
        <v>12456</v>
      </c>
      <c r="H35" s="6">
        <v>59</v>
      </c>
      <c r="I35" s="5">
        <v>1291</v>
      </c>
      <c r="J35" s="9">
        <v>674</v>
      </c>
      <c r="K35" s="9">
        <v>617</v>
      </c>
      <c r="L35" s="11">
        <v>76169</v>
      </c>
      <c r="M35" s="14">
        <v>39766</v>
      </c>
      <c r="N35" s="17">
        <v>36403</v>
      </c>
      <c r="O35" s="6">
        <v>94</v>
      </c>
      <c r="P35" s="5">
        <v>139</v>
      </c>
      <c r="Q35" s="9">
        <v>36</v>
      </c>
      <c r="R35" s="9">
        <v>103</v>
      </c>
      <c r="S35" s="11">
        <f>SUM(T35:U35)</f>
        <v>13066</v>
      </c>
      <c r="T35" s="14">
        <f>SUMPRODUCT(O35*Q35)</f>
        <v>3384</v>
      </c>
      <c r="U35" s="17">
        <f>SUMPRODUCT(O35*R35)</f>
        <v>9682</v>
      </c>
    </row>
    <row r="36" spans="1:21" ht="15" customHeight="1">
      <c r="A36" s="5" t="s">
        <v>18</v>
      </c>
      <c r="B36" s="5">
        <v>5201</v>
      </c>
      <c r="C36" s="5">
        <v>2489</v>
      </c>
      <c r="D36" s="5">
        <v>2712</v>
      </c>
      <c r="E36" s="11">
        <v>140339</v>
      </c>
      <c r="F36" s="13">
        <v>67164</v>
      </c>
      <c r="G36" s="16">
        <v>73175</v>
      </c>
      <c r="H36" s="5" t="s">
        <v>27</v>
      </c>
      <c r="I36" s="5">
        <v>4983</v>
      </c>
      <c r="J36" s="5">
        <v>2597</v>
      </c>
      <c r="K36" s="5">
        <v>2386</v>
      </c>
      <c r="L36" s="11">
        <v>308224</v>
      </c>
      <c r="M36" s="13">
        <v>160510</v>
      </c>
      <c r="N36" s="16">
        <v>147714</v>
      </c>
      <c r="O36" s="5" t="s">
        <v>39</v>
      </c>
      <c r="P36" s="5">
        <v>367</v>
      </c>
      <c r="Q36" s="5">
        <v>79</v>
      </c>
      <c r="R36" s="5">
        <v>288</v>
      </c>
      <c r="S36" s="11">
        <f>SUM(S37:S41)</f>
        <v>35374</v>
      </c>
      <c r="T36" s="13">
        <f>SUM(T37:T41)</f>
        <v>7606</v>
      </c>
      <c r="U36" s="16">
        <f>SUM(U37:U41)</f>
        <v>27768</v>
      </c>
    </row>
    <row r="37" spans="1:21" ht="15" customHeight="1">
      <c r="A37" s="6">
        <v>25</v>
      </c>
      <c r="B37" s="5">
        <v>1048</v>
      </c>
      <c r="C37" s="9">
        <v>509</v>
      </c>
      <c r="D37" s="9">
        <v>539</v>
      </c>
      <c r="E37" s="11">
        <v>26200</v>
      </c>
      <c r="F37" s="14">
        <v>12725</v>
      </c>
      <c r="G37" s="17">
        <v>13475</v>
      </c>
      <c r="H37" s="6">
        <v>60</v>
      </c>
      <c r="I37" s="5">
        <v>1199</v>
      </c>
      <c r="J37" s="9">
        <v>673</v>
      </c>
      <c r="K37" s="9">
        <v>526</v>
      </c>
      <c r="L37" s="11">
        <v>71940</v>
      </c>
      <c r="M37" s="14">
        <v>40380</v>
      </c>
      <c r="N37" s="17">
        <v>31560</v>
      </c>
      <c r="O37" s="6">
        <v>95</v>
      </c>
      <c r="P37" s="5">
        <v>124</v>
      </c>
      <c r="Q37" s="9">
        <v>27</v>
      </c>
      <c r="R37" s="9">
        <v>97</v>
      </c>
      <c r="S37" s="11">
        <f>SUM(T37:U37)</f>
        <v>11780</v>
      </c>
      <c r="T37" s="14">
        <f>SUMPRODUCT(O37*Q37)</f>
        <v>2565</v>
      </c>
      <c r="U37" s="17">
        <f>SUMPRODUCT(O37*R37)</f>
        <v>9215</v>
      </c>
    </row>
    <row r="38" spans="1:21" ht="15" customHeight="1">
      <c r="A38" s="6">
        <v>26</v>
      </c>
      <c r="B38" s="5">
        <v>1052</v>
      </c>
      <c r="C38" s="9">
        <v>495</v>
      </c>
      <c r="D38" s="9">
        <v>557</v>
      </c>
      <c r="E38" s="11">
        <v>27352</v>
      </c>
      <c r="F38" s="14">
        <v>12870</v>
      </c>
      <c r="G38" s="17">
        <v>14482</v>
      </c>
      <c r="H38" s="6">
        <v>61</v>
      </c>
      <c r="I38" s="5">
        <v>1034</v>
      </c>
      <c r="J38" s="9">
        <v>533</v>
      </c>
      <c r="K38" s="9">
        <v>501</v>
      </c>
      <c r="L38" s="11">
        <v>63074</v>
      </c>
      <c r="M38" s="14">
        <v>32513</v>
      </c>
      <c r="N38" s="17">
        <v>30561</v>
      </c>
      <c r="O38" s="6">
        <v>96</v>
      </c>
      <c r="P38" s="5">
        <v>90</v>
      </c>
      <c r="Q38" s="9">
        <v>24</v>
      </c>
      <c r="R38" s="9">
        <v>66</v>
      </c>
      <c r="S38" s="11">
        <f>SUM(T38:U38)</f>
        <v>8640</v>
      </c>
      <c r="T38" s="14">
        <f>SUMPRODUCT(O38*Q38)</f>
        <v>2304</v>
      </c>
      <c r="U38" s="17">
        <f>SUMPRODUCT(O38*R38)</f>
        <v>6336</v>
      </c>
    </row>
    <row r="39" spans="1:21" ht="15" customHeight="1">
      <c r="A39" s="6">
        <v>27</v>
      </c>
      <c r="B39" s="5">
        <v>1050</v>
      </c>
      <c r="C39" s="9">
        <v>498</v>
      </c>
      <c r="D39" s="9">
        <v>552</v>
      </c>
      <c r="E39" s="11">
        <v>28350</v>
      </c>
      <c r="F39" s="14">
        <v>13446</v>
      </c>
      <c r="G39" s="17">
        <v>14904</v>
      </c>
      <c r="H39" s="6">
        <v>62</v>
      </c>
      <c r="I39" s="5">
        <v>952</v>
      </c>
      <c r="J39" s="9">
        <v>480</v>
      </c>
      <c r="K39" s="9">
        <v>472</v>
      </c>
      <c r="L39" s="11">
        <v>59024</v>
      </c>
      <c r="M39" s="14">
        <v>29760</v>
      </c>
      <c r="N39" s="17">
        <v>29264</v>
      </c>
      <c r="O39" s="6">
        <v>97</v>
      </c>
      <c r="P39" s="5">
        <v>73</v>
      </c>
      <c r="Q39" s="9">
        <v>13</v>
      </c>
      <c r="R39" s="9">
        <v>60</v>
      </c>
      <c r="S39" s="11">
        <f>SUM(T39:U39)</f>
        <v>7081</v>
      </c>
      <c r="T39" s="14">
        <f>SUMPRODUCT(O39*Q39)</f>
        <v>1261</v>
      </c>
      <c r="U39" s="17">
        <f>SUMPRODUCT(O39*R39)</f>
        <v>5820</v>
      </c>
    </row>
    <row r="40" spans="1:21" ht="15" customHeight="1">
      <c r="A40" s="6">
        <v>28</v>
      </c>
      <c r="B40" s="5">
        <v>1042</v>
      </c>
      <c r="C40" s="9">
        <v>500</v>
      </c>
      <c r="D40" s="9">
        <v>542</v>
      </c>
      <c r="E40" s="11">
        <v>29176</v>
      </c>
      <c r="F40" s="14">
        <v>14000</v>
      </c>
      <c r="G40" s="17">
        <v>15176</v>
      </c>
      <c r="H40" s="6">
        <v>63</v>
      </c>
      <c r="I40" s="5">
        <v>886</v>
      </c>
      <c r="J40" s="9">
        <v>447</v>
      </c>
      <c r="K40" s="9">
        <v>439</v>
      </c>
      <c r="L40" s="11">
        <v>55818</v>
      </c>
      <c r="M40" s="14">
        <v>28161</v>
      </c>
      <c r="N40" s="17">
        <v>27657</v>
      </c>
      <c r="O40" s="6">
        <v>98</v>
      </c>
      <c r="P40" s="5">
        <v>47</v>
      </c>
      <c r="Q40" s="9">
        <v>9</v>
      </c>
      <c r="R40" s="9">
        <v>38</v>
      </c>
      <c r="S40" s="11">
        <f>SUM(T40:U40)</f>
        <v>4606</v>
      </c>
      <c r="T40" s="14">
        <f>SUMPRODUCT(O40*Q40)</f>
        <v>882</v>
      </c>
      <c r="U40" s="17">
        <f>SUMPRODUCT(O40*R40)</f>
        <v>3724</v>
      </c>
    </row>
    <row r="41" spans="1:21" ht="15" customHeight="1">
      <c r="A41" s="6">
        <v>29</v>
      </c>
      <c r="B41" s="5">
        <v>1009</v>
      </c>
      <c r="C41" s="9">
        <v>487</v>
      </c>
      <c r="D41" s="9">
        <v>522</v>
      </c>
      <c r="E41" s="11">
        <v>29261</v>
      </c>
      <c r="F41" s="14">
        <v>14123</v>
      </c>
      <c r="G41" s="17">
        <v>15138</v>
      </c>
      <c r="H41" s="6">
        <v>64</v>
      </c>
      <c r="I41" s="5">
        <v>912</v>
      </c>
      <c r="J41" s="9">
        <v>464</v>
      </c>
      <c r="K41" s="9">
        <v>448</v>
      </c>
      <c r="L41" s="11">
        <v>58368</v>
      </c>
      <c r="M41" s="14">
        <v>29696</v>
      </c>
      <c r="N41" s="17">
        <v>28672</v>
      </c>
      <c r="O41" s="6">
        <v>99</v>
      </c>
      <c r="P41" s="5">
        <v>33</v>
      </c>
      <c r="Q41" s="9">
        <v>6</v>
      </c>
      <c r="R41" s="9">
        <v>27</v>
      </c>
      <c r="S41" s="11">
        <f>SUM(T41:U41)</f>
        <v>3267</v>
      </c>
      <c r="T41" s="14">
        <f>SUMPRODUCT(O41*Q41)</f>
        <v>594</v>
      </c>
      <c r="U41" s="17">
        <f>SUMPRODUCT(O41*R41)</f>
        <v>2673</v>
      </c>
    </row>
    <row r="42" spans="1:21" ht="15" customHeight="1">
      <c r="A42" s="5" t="s">
        <v>13</v>
      </c>
      <c r="B42" s="5">
        <v>4687</v>
      </c>
      <c r="C42" s="5">
        <v>2242</v>
      </c>
      <c r="D42" s="5">
        <v>2445</v>
      </c>
      <c r="E42" s="11">
        <v>149729</v>
      </c>
      <c r="F42" s="13">
        <v>71530</v>
      </c>
      <c r="G42" s="16">
        <v>78199</v>
      </c>
      <c r="H42" s="5" t="s">
        <v>35</v>
      </c>
      <c r="I42" s="5">
        <v>4059</v>
      </c>
      <c r="J42" s="5">
        <v>2028</v>
      </c>
      <c r="K42" s="5">
        <v>2031</v>
      </c>
      <c r="L42" s="11">
        <v>271628</v>
      </c>
      <c r="M42" s="13">
        <v>135733</v>
      </c>
      <c r="N42" s="16">
        <v>135895</v>
      </c>
      <c r="O42" s="5" t="s">
        <v>11</v>
      </c>
      <c r="P42" s="5">
        <v>51</v>
      </c>
      <c r="Q42" s="5">
        <v>17</v>
      </c>
      <c r="R42" s="5">
        <v>34</v>
      </c>
      <c r="S42" s="11">
        <f>SUM(S43:S47)</f>
        <v>4326</v>
      </c>
      <c r="T42" s="13">
        <f>SUM(T43:T47)</f>
        <v>1305</v>
      </c>
      <c r="U42" s="16">
        <f>SUM(U43:U47)</f>
        <v>3021</v>
      </c>
    </row>
    <row r="43" spans="1:21" ht="15" customHeight="1">
      <c r="A43" s="6">
        <v>30</v>
      </c>
      <c r="B43" s="5">
        <v>1014</v>
      </c>
      <c r="C43" s="9">
        <v>495</v>
      </c>
      <c r="D43" s="9">
        <v>519</v>
      </c>
      <c r="E43" s="11">
        <v>30420</v>
      </c>
      <c r="F43" s="14">
        <v>14850</v>
      </c>
      <c r="G43" s="17">
        <v>15570</v>
      </c>
      <c r="H43" s="6">
        <v>65</v>
      </c>
      <c r="I43" s="5">
        <v>888</v>
      </c>
      <c r="J43" s="9">
        <v>441</v>
      </c>
      <c r="K43" s="9">
        <v>447</v>
      </c>
      <c r="L43" s="11">
        <v>57720</v>
      </c>
      <c r="M43" s="14">
        <v>28665</v>
      </c>
      <c r="N43" s="17">
        <v>29055</v>
      </c>
      <c r="O43" s="6">
        <v>100</v>
      </c>
      <c r="P43" s="5">
        <v>25</v>
      </c>
      <c r="Q43" s="9">
        <v>10</v>
      </c>
      <c r="R43" s="9">
        <v>15</v>
      </c>
      <c r="S43" s="11">
        <f>SUM(T43:U43)</f>
        <v>2500</v>
      </c>
      <c r="T43" s="14">
        <f>SUMPRODUCT(O43*Q43)</f>
        <v>1000</v>
      </c>
      <c r="U43" s="17">
        <f>SUMPRODUCT(O43*R43)</f>
        <v>1500</v>
      </c>
    </row>
    <row r="44" spans="1:21" ht="15" customHeight="1">
      <c r="A44" s="6">
        <v>31</v>
      </c>
      <c r="B44" s="5">
        <v>904</v>
      </c>
      <c r="C44" s="9">
        <v>443</v>
      </c>
      <c r="D44" s="9">
        <v>461</v>
      </c>
      <c r="E44" s="11">
        <v>28024</v>
      </c>
      <c r="F44" s="14">
        <v>13733</v>
      </c>
      <c r="G44" s="17">
        <v>14291</v>
      </c>
      <c r="H44" s="6">
        <v>66</v>
      </c>
      <c r="I44" s="5">
        <v>875</v>
      </c>
      <c r="J44" s="9">
        <v>433</v>
      </c>
      <c r="K44" s="9">
        <v>442</v>
      </c>
      <c r="L44" s="11">
        <v>57750</v>
      </c>
      <c r="M44" s="14">
        <v>28578</v>
      </c>
      <c r="N44" s="17">
        <v>29172</v>
      </c>
      <c r="O44" s="6">
        <v>101</v>
      </c>
      <c r="P44" s="5">
        <v>10</v>
      </c>
      <c r="Q44" s="9">
        <v>1</v>
      </c>
      <c r="R44" s="9">
        <v>9</v>
      </c>
      <c r="S44" s="11">
        <f>SUM(T44:U44)</f>
        <v>1010</v>
      </c>
      <c r="T44" s="14">
        <f>SUMPRODUCT(O44*Q44)</f>
        <v>101</v>
      </c>
      <c r="U44" s="17">
        <f>SUMPRODUCT(O44*R44)</f>
        <v>909</v>
      </c>
    </row>
    <row r="45" spans="1:21" ht="15" customHeight="1">
      <c r="A45" s="6">
        <v>32</v>
      </c>
      <c r="B45" s="5">
        <v>958</v>
      </c>
      <c r="C45" s="9">
        <v>472</v>
      </c>
      <c r="D45" s="9">
        <v>486</v>
      </c>
      <c r="E45" s="11">
        <v>30656</v>
      </c>
      <c r="F45" s="14">
        <v>15104</v>
      </c>
      <c r="G45" s="17">
        <v>15552</v>
      </c>
      <c r="H45" s="6">
        <v>67</v>
      </c>
      <c r="I45" s="5">
        <v>724</v>
      </c>
      <c r="J45" s="9">
        <v>363</v>
      </c>
      <c r="K45" s="9">
        <v>361</v>
      </c>
      <c r="L45" s="11">
        <v>48508</v>
      </c>
      <c r="M45" s="14">
        <v>24321</v>
      </c>
      <c r="N45" s="17">
        <v>24187</v>
      </c>
      <c r="O45" s="6">
        <v>102</v>
      </c>
      <c r="P45" s="5">
        <v>8</v>
      </c>
      <c r="Q45" s="9">
        <v>2</v>
      </c>
      <c r="R45" s="9">
        <v>6</v>
      </c>
      <c r="S45" s="11">
        <f>SUM(T45:U45)</f>
        <v>816</v>
      </c>
      <c r="T45" s="14">
        <f>SUMPRODUCT(O45*Q45)</f>
        <v>204</v>
      </c>
      <c r="U45" s="17">
        <f>SUMPRODUCT(O45*R45)</f>
        <v>612</v>
      </c>
    </row>
    <row r="46" spans="1:21" ht="15" customHeight="1">
      <c r="A46" s="6">
        <v>33</v>
      </c>
      <c r="B46" s="5">
        <v>945</v>
      </c>
      <c r="C46" s="9">
        <v>445</v>
      </c>
      <c r="D46" s="9">
        <v>500</v>
      </c>
      <c r="E46" s="11">
        <v>31185</v>
      </c>
      <c r="F46" s="14">
        <v>14685</v>
      </c>
      <c r="G46" s="17">
        <v>16500</v>
      </c>
      <c r="H46" s="6">
        <v>68</v>
      </c>
      <c r="I46" s="5">
        <v>818</v>
      </c>
      <c r="J46" s="9">
        <v>410</v>
      </c>
      <c r="K46" s="9">
        <v>408</v>
      </c>
      <c r="L46" s="11">
        <v>55624</v>
      </c>
      <c r="M46" s="14">
        <v>27880</v>
      </c>
      <c r="N46" s="17">
        <v>27744</v>
      </c>
      <c r="O46" s="4" t="s">
        <v>40</v>
      </c>
      <c r="P46" s="5">
        <v>8</v>
      </c>
      <c r="Q46" s="9">
        <v>4</v>
      </c>
      <c r="R46" s="9">
        <v>4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v>866</v>
      </c>
      <c r="C47" s="9">
        <v>387</v>
      </c>
      <c r="D47" s="9">
        <v>479</v>
      </c>
      <c r="E47" s="11">
        <v>29444</v>
      </c>
      <c r="F47" s="14">
        <v>13158</v>
      </c>
      <c r="G47" s="17">
        <v>16286</v>
      </c>
      <c r="H47" s="6">
        <v>69</v>
      </c>
      <c r="I47" s="5">
        <v>754</v>
      </c>
      <c r="J47" s="9">
        <v>381</v>
      </c>
      <c r="K47" s="9">
        <v>373</v>
      </c>
      <c r="L47" s="11">
        <v>52026</v>
      </c>
      <c r="M47" s="14">
        <v>26289</v>
      </c>
      <c r="N47" s="17">
        <v>25737</v>
      </c>
      <c r="O47" s="4" t="s">
        <v>41</v>
      </c>
      <c r="P47" s="5"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20</v>
      </c>
      <c r="B49" s="7">
        <f>E5/(B5-P47)</f>
        <v>46.278288319032761</v>
      </c>
      <c r="C49" s="7">
        <f>AVERAGE((F5/(C5-Q47)))</f>
        <v>44.960832807570981</v>
      </c>
      <c r="D49" s="7">
        <f>AVERAGE(G5/(D5-R47))</f>
        <v>47.50885133064611</v>
      </c>
      <c r="E49" s="7"/>
      <c r="F49" s="7"/>
      <c r="G49" s="7"/>
    </row>
    <row r="50" spans="1:7">
      <c r="B50" s="8" t="s">
        <v>23</v>
      </c>
      <c r="C50" s="8" t="s">
        <v>26</v>
      </c>
      <c r="D50" s="8" t="s">
        <v>31</v>
      </c>
      <c r="E50" s="8"/>
      <c r="F50" s="8"/>
      <c r="G50" s="8"/>
    </row>
  </sheetData>
  <mergeCells count="3">
    <mergeCell ref="A1:R1"/>
    <mergeCell ref="O3:Q3"/>
    <mergeCell ref="H5:R5"/>
  </mergeCells>
  <phoneticPr fontId="3"/>
  <pageMargins left="0.78740157480314965" right="0.78740157480314965" top="0.98425196850393704" bottom="0.98425196850393704" header="0.51181102362204722" footer="0.51181102362204722"/>
  <pageSetup paperSize="9" fitToWidth="1" fitToHeight="1" pageOrder="overThenDown" orientation="portrait" usePrinterDefaults="1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KLG0417</dc:creator>
  <cp:lastModifiedBy>Administrator</cp:lastModifiedBy>
  <dcterms:created xsi:type="dcterms:W3CDTF">2024-12-02T05:22:19Z</dcterms:created>
  <dcterms:modified xsi:type="dcterms:W3CDTF">2025-01-06T02:09:12Z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3.1.6.0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2025-01-06T02:09:12Z</vt:filetime>
  </property>
</Properties>
</file>