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7785" activeTab="1"/>
  </bookViews>
  <sheets>
    <sheet name="前月" sheetId="1" r:id="rId1"/>
    <sheet name="当月 " sheetId="3" r:id="rId2"/>
  </sheets>
  <definedNames>
    <definedName name="_xlnm.Print_Area" localSheetId="0">前月!$A$1:$V$48</definedName>
    <definedName name="_xlnm.Print_Area" localSheetId="1">'当月 '!$A$1:$V$48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<sst xmlns="http://schemas.openxmlformats.org/spreadsheetml/2006/main" xmlns:r="http://schemas.openxmlformats.org/officeDocument/2006/relationships" count="73" uniqueCount="73">
  <si>
    <t xml:space="preserve"> 100-</t>
    <phoneticPr fontId="7"/>
  </si>
  <si>
    <t xml:space="preserve"> 70- 74</t>
  </si>
  <si>
    <t xml:space="preserve"> 80- 84</t>
    <phoneticPr fontId="7"/>
  </si>
  <si>
    <t>0- 4</t>
  </si>
  <si>
    <t>15-64</t>
  </si>
  <si>
    <t xml:space="preserve"> 100-</t>
  </si>
  <si>
    <t xml:space="preserve"> 80- 84</t>
  </si>
  <si>
    <t>65-</t>
  </si>
  <si>
    <t xml:space="preserve"> 40- 44</t>
  </si>
  <si>
    <t>総数</t>
  </si>
  <si>
    <t>＊＊　　年齢別　　人口報告書　　＊＊</t>
  </si>
  <si>
    <t xml:space="preserve"> 5- 9</t>
  </si>
  <si>
    <t xml:space="preserve"> 30- 34</t>
  </si>
  <si>
    <t>年齢</t>
  </si>
  <si>
    <t xml:space="preserve"> 10- 14</t>
  </si>
  <si>
    <t>0- 4</t>
    <phoneticPr fontId="7"/>
  </si>
  <si>
    <t xml:space="preserve"> 15- 19</t>
  </si>
  <si>
    <t xml:space="preserve"> 25- 29</t>
  </si>
  <si>
    <t>0-14</t>
  </si>
  <si>
    <t>人数</t>
    <rPh sb="0" eb="2">
      <t>ニンズウ</t>
    </rPh>
    <phoneticPr fontId="2"/>
  </si>
  <si>
    <t xml:space="preserve"> 65- 69</t>
    <phoneticPr fontId="7"/>
  </si>
  <si>
    <t xml:space="preserve"> 35- 39</t>
  </si>
  <si>
    <t>年齢　</t>
  </si>
  <si>
    <t>Women</t>
  </si>
  <si>
    <t xml:space="preserve"> 50- 54</t>
  </si>
  <si>
    <t xml:space="preserve"> 65- 69</t>
  </si>
  <si>
    <t xml:space="preserve"> 20- 24</t>
  </si>
  <si>
    <t xml:space="preserve"> 85- 89</t>
  </si>
  <si>
    <t>総数　</t>
  </si>
  <si>
    <t xml:space="preserve"> 15- 19</t>
    <phoneticPr fontId="7"/>
  </si>
  <si>
    <t xml:space="preserve"> 10- 14</t>
    <phoneticPr fontId="7"/>
  </si>
  <si>
    <t>年齢</t>
    <phoneticPr fontId="7"/>
  </si>
  <si>
    <t>Old.Av.</t>
  </si>
  <si>
    <t>ﾌｼｮｳ</t>
  </si>
  <si>
    <t>Total</t>
  </si>
  <si>
    <t xml:space="preserve"> 70- 74</t>
    <phoneticPr fontId="7"/>
  </si>
  <si>
    <t xml:space="preserve"> 5- 9</t>
    <phoneticPr fontId="7"/>
  </si>
  <si>
    <t xml:space="preserve"> 95- 99</t>
  </si>
  <si>
    <t>男</t>
  </si>
  <si>
    <t xml:space="preserve"> 60- 64</t>
  </si>
  <si>
    <t>Men</t>
  </si>
  <si>
    <t>女</t>
  </si>
  <si>
    <t>ｿﾚｲｼﾞｮｳ</t>
  </si>
  <si>
    <t xml:space="preserve"> 45- 49</t>
  </si>
  <si>
    <t xml:space="preserve"> 40- 44</t>
    <phoneticPr fontId="7"/>
  </si>
  <si>
    <t>総数</t>
    <phoneticPr fontId="7"/>
  </si>
  <si>
    <t>Per/All</t>
  </si>
  <si>
    <t xml:space="preserve"> 55- 59</t>
  </si>
  <si>
    <t xml:space="preserve"> 75- 79</t>
  </si>
  <si>
    <t xml:space="preserve"> 90- 94</t>
  </si>
  <si>
    <t>現在</t>
  </si>
  <si>
    <t>年齢</t>
    <rPh sb="0" eb="2">
      <t>ネンレイ</t>
    </rPh>
    <phoneticPr fontId="2"/>
  </si>
  <si>
    <t xml:space="preserve"> 50- 54</t>
    <phoneticPr fontId="7"/>
  </si>
  <si>
    <t xml:space="preserve"> 20- 24</t>
    <phoneticPr fontId="7"/>
  </si>
  <si>
    <t xml:space="preserve"> 25- 29</t>
    <phoneticPr fontId="7"/>
  </si>
  <si>
    <t>総数　</t>
    <phoneticPr fontId="7"/>
  </si>
  <si>
    <t xml:space="preserve"> 30- 34</t>
    <phoneticPr fontId="7"/>
  </si>
  <si>
    <t>男</t>
    <phoneticPr fontId="7"/>
  </si>
  <si>
    <t>女</t>
    <phoneticPr fontId="7"/>
  </si>
  <si>
    <t>Total</t>
    <phoneticPr fontId="7"/>
  </si>
  <si>
    <t>Men</t>
    <phoneticPr fontId="7"/>
  </si>
  <si>
    <t xml:space="preserve"> 60- 64</t>
    <phoneticPr fontId="7"/>
  </si>
  <si>
    <t>Women</t>
    <phoneticPr fontId="7"/>
  </si>
  <si>
    <t>年齢　</t>
    <phoneticPr fontId="7"/>
  </si>
  <si>
    <t xml:space="preserve"> 35- 39</t>
    <phoneticPr fontId="7"/>
  </si>
  <si>
    <t xml:space="preserve"> 45- 49</t>
    <phoneticPr fontId="7"/>
  </si>
  <si>
    <t xml:space="preserve"> 55- 59</t>
    <phoneticPr fontId="7"/>
  </si>
  <si>
    <t xml:space="preserve"> 75- 79</t>
    <phoneticPr fontId="7"/>
  </si>
  <si>
    <t xml:space="preserve"> 85- 89</t>
    <phoneticPr fontId="7"/>
  </si>
  <si>
    <t xml:space="preserve"> 90- 94</t>
    <phoneticPr fontId="7"/>
  </si>
  <si>
    <t xml:space="preserve"> 95- 99</t>
    <phoneticPr fontId="7"/>
  </si>
  <si>
    <t>ｿﾚｲｼﾞｮｳ</t>
    <phoneticPr fontId="7"/>
  </si>
  <si>
    <t>ﾌｼｮｳ</t>
    <phoneticPr fontId="7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</si>
</sst>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4"/>
  </sheetPr>
  <dimension ref="A1:IV50"/>
  <sheetViews>
    <sheetView view="pageBreakPreview" zoomScale="80" zoomScaleNormal="90" zoomScaleSheetLayoutView="80" workbookViewId="0">
      <selection sqref="A1:R1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>
      <c r="A1" s="2" t="s">
        <v>10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45536</v>
      </c>
      <c r="P3" s="19"/>
      <c r="Q3" s="19"/>
      <c r="R3" s="20" t="s">
        <v>50</v>
      </c>
    </row>
    <row r="4" spans="1:25" ht="15" customHeight="1">
      <c r="A4" s="3" t="s">
        <v>13</v>
      </c>
      <c r="B4" s="3" t="s">
        <v>28</v>
      </c>
      <c r="C4" s="3" t="s">
        <v>38</v>
      </c>
      <c r="D4" s="3" t="s">
        <v>41</v>
      </c>
      <c r="E4" s="10" t="s">
        <v>34</v>
      </c>
      <c r="F4" s="12" t="s">
        <v>40</v>
      </c>
      <c r="G4" s="15" t="s">
        <v>23</v>
      </c>
      <c r="H4" s="3" t="s">
        <v>22</v>
      </c>
      <c r="I4" s="3" t="s">
        <v>28</v>
      </c>
      <c r="J4" s="3" t="s">
        <v>38</v>
      </c>
      <c r="K4" s="3" t="s">
        <v>41</v>
      </c>
      <c r="L4" s="10" t="s">
        <v>34</v>
      </c>
      <c r="M4" s="12" t="s">
        <v>40</v>
      </c>
      <c r="N4" s="15" t="s">
        <v>23</v>
      </c>
      <c r="O4" s="3" t="s">
        <v>22</v>
      </c>
      <c r="P4" s="3" t="s">
        <v>9</v>
      </c>
      <c r="Q4" s="3" t="s">
        <v>38</v>
      </c>
      <c r="R4" s="3" t="s">
        <v>41</v>
      </c>
      <c r="S4" s="10" t="s">
        <v>34</v>
      </c>
      <c r="T4" s="12" t="s">
        <v>40</v>
      </c>
      <c r="U4" s="15" t="s">
        <v>23</v>
      </c>
    </row>
    <row r="5" spans="1:25" ht="15" customHeight="1">
      <c r="A5" s="4" t="s">
        <v>9</v>
      </c>
      <c r="B5" s="5">
        <f t="shared" ref="B5:G5" si="0">SUM(B6+B12+B18+B24+B30+B36+B42+I6+I12+I18+I24+I30+I36+I42+P6+P12+P18+P24+P30+P36+P42)</f>
        <v>82118</v>
      </c>
      <c r="C5" s="5">
        <f t="shared" si="0"/>
        <v>39658</v>
      </c>
      <c r="D5" s="5">
        <f t="shared" si="0"/>
        <v>42460</v>
      </c>
      <c r="E5" s="11">
        <f t="shared" si="0"/>
        <v>3794703</v>
      </c>
      <c r="F5" s="13">
        <f t="shared" si="0"/>
        <v>1780796</v>
      </c>
      <c r="G5" s="16">
        <f t="shared" si="0"/>
        <v>2013907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51</v>
      </c>
      <c r="X5" s="4" t="s">
        <v>19</v>
      </c>
      <c r="Y5" s="22" t="s">
        <v>46</v>
      </c>
    </row>
    <row r="6" spans="1:25" ht="15" customHeight="1">
      <c r="A6" s="5" t="s">
        <v>3</v>
      </c>
      <c r="B6" s="5">
        <f t="shared" ref="B6:B47" si="1">SUM(C6:D6)</f>
        <v>2772</v>
      </c>
      <c r="C6" s="5">
        <f>SUM(C7:C11)</f>
        <v>1386</v>
      </c>
      <c r="D6" s="5">
        <f>SUM(D7:D11)</f>
        <v>1386</v>
      </c>
      <c r="E6" s="11">
        <f>SUM(E7:E11)</f>
        <v>5917</v>
      </c>
      <c r="F6" s="13">
        <f>SUM(F7:F11)</f>
        <v>2977</v>
      </c>
      <c r="G6" s="16">
        <f>SUM(G7:G11)</f>
        <v>2940</v>
      </c>
      <c r="H6" s="5" t="s">
        <v>21</v>
      </c>
      <c r="I6" s="5">
        <f t="shared" ref="I6:I47" si="2">SUM(J6:K6)</f>
        <v>5076</v>
      </c>
      <c r="J6" s="5">
        <f>SUM(J7:J11)</f>
        <v>2465</v>
      </c>
      <c r="K6" s="5">
        <f>SUM(K7:K11)</f>
        <v>2611</v>
      </c>
      <c r="L6" s="11">
        <f>SUM(L7:L11)</f>
        <v>188085</v>
      </c>
      <c r="M6" s="13">
        <f>SUM(M7:M11)</f>
        <v>91341</v>
      </c>
      <c r="N6" s="16">
        <f>SUM(N7:N11)</f>
        <v>96744</v>
      </c>
      <c r="O6" s="5" t="s">
        <v>1</v>
      </c>
      <c r="P6" s="5">
        <f t="shared" ref="P6:P47" si="3">SUM(Q6:R6)</f>
        <v>3995</v>
      </c>
      <c r="Q6" s="5">
        <f>SUM(Q7:Q11)</f>
        <v>1925</v>
      </c>
      <c r="R6" s="5">
        <f>SUM(R7:R11)</f>
        <v>2070</v>
      </c>
      <c r="S6" s="11">
        <f>SUM(S7:S11)</f>
        <v>288002</v>
      </c>
      <c r="T6" s="13">
        <f>SUM(T7:T11)</f>
        <v>138749</v>
      </c>
      <c r="U6" s="16">
        <f>SUM(U7:U11)</f>
        <v>149253</v>
      </c>
      <c r="W6" s="21" t="s">
        <v>18</v>
      </c>
      <c r="X6" s="4">
        <f>SUM(B6+B12+B18)</f>
        <v>9539</v>
      </c>
      <c r="Y6" s="23">
        <f>AVERAGE(X6/(B5-P47))</f>
        <v>0.11616210818578145</v>
      </c>
    </row>
    <row r="7" spans="1:25" ht="15" customHeight="1">
      <c r="A7" s="6">
        <v>0</v>
      </c>
      <c r="B7" s="5">
        <f t="shared" si="1"/>
        <v>484</v>
      </c>
      <c r="C7" s="9">
        <v>246</v>
      </c>
      <c r="D7" s="9">
        <v>238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962</v>
      </c>
      <c r="J7" s="9">
        <v>481</v>
      </c>
      <c r="K7" s="9">
        <v>481</v>
      </c>
      <c r="L7" s="11">
        <f>SUM(M7:N7)</f>
        <v>33670</v>
      </c>
      <c r="M7" s="14">
        <f>SUMPRODUCT(H7*J7)</f>
        <v>16835</v>
      </c>
      <c r="N7" s="17">
        <f>SUMPRODUCT(H7*K7)</f>
        <v>16835</v>
      </c>
      <c r="O7" s="6">
        <v>70</v>
      </c>
      <c r="P7" s="5">
        <f t="shared" si="3"/>
        <v>749</v>
      </c>
      <c r="Q7" s="9">
        <v>358</v>
      </c>
      <c r="R7" s="9">
        <v>391</v>
      </c>
      <c r="S7" s="11">
        <f>SUM(T7:U7)</f>
        <v>52430</v>
      </c>
      <c r="T7" s="14">
        <f>SUMPRODUCT(O7*Q7)</f>
        <v>25060</v>
      </c>
      <c r="U7" s="17">
        <f>SUMPRODUCT(O7*R7)</f>
        <v>27370</v>
      </c>
      <c r="W7" s="21" t="s">
        <v>4</v>
      </c>
      <c r="X7" s="4">
        <f>SUM(B24+B30+B36+B42+I6+I12+I18+I24+I30+I36)</f>
        <v>52682</v>
      </c>
      <c r="Y7" s="23">
        <f>AVERAGE(X7/(B5-P47))</f>
        <v>0.64154022260649313</v>
      </c>
    </row>
    <row r="8" spans="1:25" ht="15" customHeight="1">
      <c r="A8" s="6">
        <v>1</v>
      </c>
      <c r="B8" s="5">
        <f t="shared" si="1"/>
        <v>525</v>
      </c>
      <c r="C8" s="9">
        <v>246</v>
      </c>
      <c r="D8" s="9">
        <v>279</v>
      </c>
      <c r="E8" s="11">
        <f>SUM(F8:G8)</f>
        <v>525</v>
      </c>
      <c r="F8" s="14">
        <f>SUMPRODUCT(A8*C8)</f>
        <v>246</v>
      </c>
      <c r="G8" s="17">
        <f>SUMPRODUCT(A8*D8)</f>
        <v>279</v>
      </c>
      <c r="H8" s="6">
        <v>36</v>
      </c>
      <c r="I8" s="5">
        <f t="shared" si="2"/>
        <v>988</v>
      </c>
      <c r="J8" s="9">
        <v>472</v>
      </c>
      <c r="K8" s="9">
        <v>516</v>
      </c>
      <c r="L8" s="11">
        <f>SUM(M8:N8)</f>
        <v>35568</v>
      </c>
      <c r="M8" s="14">
        <f>SUMPRODUCT(H8*J8)</f>
        <v>16992</v>
      </c>
      <c r="N8" s="17">
        <f>SUMPRODUCT(H8*K8)</f>
        <v>18576</v>
      </c>
      <c r="O8" s="6">
        <v>71</v>
      </c>
      <c r="P8" s="5">
        <f t="shared" si="3"/>
        <v>738</v>
      </c>
      <c r="Q8" s="9">
        <v>370</v>
      </c>
      <c r="R8" s="9">
        <v>368</v>
      </c>
      <c r="S8" s="11">
        <f>SUM(T8:U8)</f>
        <v>52398</v>
      </c>
      <c r="T8" s="14">
        <f>SUMPRODUCT(O8*Q8)</f>
        <v>26270</v>
      </c>
      <c r="U8" s="17">
        <f>SUMPRODUCT(O8*R8)</f>
        <v>26128</v>
      </c>
      <c r="W8" s="21" t="s">
        <v>7</v>
      </c>
      <c r="X8" s="4">
        <f>SUM(I42+P6+P12+P18+P24+P30+P36+P42)</f>
        <v>19897</v>
      </c>
      <c r="Y8" s="23">
        <f>AVERAGE(X8/(B5-P47))</f>
        <v>0.24229766920772547</v>
      </c>
    </row>
    <row r="9" spans="1:25" ht="15" customHeight="1">
      <c r="A9" s="6">
        <v>2</v>
      </c>
      <c r="B9" s="5">
        <f t="shared" si="1"/>
        <v>543</v>
      </c>
      <c r="C9" s="9">
        <v>279</v>
      </c>
      <c r="D9" s="9">
        <v>264</v>
      </c>
      <c r="E9" s="11">
        <f>SUM(F9:G9)</f>
        <v>1086</v>
      </c>
      <c r="F9" s="14">
        <f>SUMPRODUCT(A9*C9)</f>
        <v>558</v>
      </c>
      <c r="G9" s="17">
        <f>SUMPRODUCT(A9*D9)</f>
        <v>528</v>
      </c>
      <c r="H9" s="6">
        <v>37</v>
      </c>
      <c r="I9" s="5">
        <f t="shared" si="2"/>
        <v>1025</v>
      </c>
      <c r="J9" s="9">
        <v>484</v>
      </c>
      <c r="K9" s="9">
        <v>541</v>
      </c>
      <c r="L9" s="11">
        <f>SUM(M9:N9)</f>
        <v>37925</v>
      </c>
      <c r="M9" s="14">
        <f>SUMPRODUCT(H9*J9)</f>
        <v>17908</v>
      </c>
      <c r="N9" s="17">
        <f>SUMPRODUCT(H9*K9)</f>
        <v>20017</v>
      </c>
      <c r="O9" s="6">
        <v>72</v>
      </c>
      <c r="P9" s="5">
        <f t="shared" si="3"/>
        <v>795</v>
      </c>
      <c r="Q9" s="9">
        <v>377</v>
      </c>
      <c r="R9" s="9">
        <v>418</v>
      </c>
      <c r="S9" s="11">
        <f>SUM(T9:U9)</f>
        <v>57240</v>
      </c>
      <c r="T9" s="14">
        <f>SUMPRODUCT(O9*Q9)</f>
        <v>27144</v>
      </c>
      <c r="U9" s="17">
        <f>SUMPRODUCT(O9*R9)</f>
        <v>30096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574</v>
      </c>
      <c r="C10" s="9">
        <v>287</v>
      </c>
      <c r="D10" s="9">
        <v>287</v>
      </c>
      <c r="E10" s="11">
        <f>SUM(F10:G10)</f>
        <v>1722</v>
      </c>
      <c r="F10" s="14">
        <f>SUMPRODUCT(A10*C10)</f>
        <v>861</v>
      </c>
      <c r="G10" s="17">
        <f>SUMPRODUCT(A10*D10)</f>
        <v>861</v>
      </c>
      <c r="H10" s="6">
        <v>38</v>
      </c>
      <c r="I10" s="5">
        <f t="shared" si="2"/>
        <v>1017</v>
      </c>
      <c r="J10" s="9">
        <v>486</v>
      </c>
      <c r="K10" s="9">
        <v>531</v>
      </c>
      <c r="L10" s="11">
        <f>SUM(M10:N10)</f>
        <v>38646</v>
      </c>
      <c r="M10" s="14">
        <f>SUMPRODUCT(H10*J10)</f>
        <v>18468</v>
      </c>
      <c r="N10" s="17">
        <f>SUMPRODUCT(H10*K10)</f>
        <v>20178</v>
      </c>
      <c r="O10" s="6">
        <v>73</v>
      </c>
      <c r="P10" s="5">
        <f t="shared" si="3"/>
        <v>828</v>
      </c>
      <c r="Q10" s="9">
        <v>405</v>
      </c>
      <c r="R10" s="9">
        <v>423</v>
      </c>
      <c r="S10" s="11">
        <f>SUM(T10:U10)</f>
        <v>60444</v>
      </c>
      <c r="T10" s="14">
        <f>SUMPRODUCT(O10*Q10)</f>
        <v>29565</v>
      </c>
      <c r="U10" s="17">
        <f>SUMPRODUCT(O10*R10)</f>
        <v>30879</v>
      </c>
    </row>
    <row r="11" spans="1:25" ht="15" customHeight="1">
      <c r="A11" s="6">
        <v>4</v>
      </c>
      <c r="B11" s="5">
        <f t="shared" si="1"/>
        <v>646</v>
      </c>
      <c r="C11" s="9">
        <v>328</v>
      </c>
      <c r="D11" s="9">
        <v>318</v>
      </c>
      <c r="E11" s="11">
        <f>SUM(F11:G11)</f>
        <v>2584</v>
      </c>
      <c r="F11" s="14">
        <f>SUMPRODUCT(A11*C11)</f>
        <v>1312</v>
      </c>
      <c r="G11" s="17">
        <f>SUMPRODUCT(A11*D11)</f>
        <v>1272</v>
      </c>
      <c r="H11" s="6">
        <v>39</v>
      </c>
      <c r="I11" s="5">
        <f t="shared" si="2"/>
        <v>1084</v>
      </c>
      <c r="J11" s="9">
        <v>542</v>
      </c>
      <c r="K11" s="9">
        <v>542</v>
      </c>
      <c r="L11" s="11">
        <f>SUM(M11:N11)</f>
        <v>42276</v>
      </c>
      <c r="M11" s="14">
        <f>SUMPRODUCT(H11*J11)</f>
        <v>21138</v>
      </c>
      <c r="N11" s="17">
        <f>SUMPRODUCT(H11*K11)</f>
        <v>21138</v>
      </c>
      <c r="O11" s="6">
        <v>74</v>
      </c>
      <c r="P11" s="5">
        <f t="shared" si="3"/>
        <v>885</v>
      </c>
      <c r="Q11" s="9">
        <v>415</v>
      </c>
      <c r="R11" s="9">
        <v>470</v>
      </c>
      <c r="S11" s="11">
        <f>SUM(T11:U11)</f>
        <v>65490</v>
      </c>
      <c r="T11" s="14">
        <f>SUMPRODUCT(O11*Q11)</f>
        <v>30710</v>
      </c>
      <c r="U11" s="17">
        <f>SUMPRODUCT(O11*R11)</f>
        <v>34780</v>
      </c>
    </row>
    <row r="12" spans="1:25" ht="15" customHeight="1">
      <c r="A12" s="5" t="s">
        <v>11</v>
      </c>
      <c r="B12" s="5">
        <f t="shared" si="1"/>
        <v>3455</v>
      </c>
      <c r="C12" s="5">
        <f>SUM(C13:C17)</f>
        <v>1799</v>
      </c>
      <c r="D12" s="5">
        <f>SUM(D13:D17)</f>
        <v>1656</v>
      </c>
      <c r="E12" s="11">
        <f>SUM(E13:E17)</f>
        <v>24298</v>
      </c>
      <c r="F12" s="13">
        <f>SUM(F13:F17)</f>
        <v>12647</v>
      </c>
      <c r="G12" s="16">
        <f>SUM(G13:G17)</f>
        <v>11651</v>
      </c>
      <c r="H12" s="5" t="s">
        <v>8</v>
      </c>
      <c r="I12" s="5">
        <f t="shared" si="2"/>
        <v>5841</v>
      </c>
      <c r="J12" s="5">
        <f>SUM(J13:J17)</f>
        <v>2890</v>
      </c>
      <c r="K12" s="5">
        <f>SUM(K13:K17)</f>
        <v>2951</v>
      </c>
      <c r="L12" s="11">
        <f>SUM(L13:L17)</f>
        <v>245393</v>
      </c>
      <c r="M12" s="13">
        <f>SUM(M13:M17)</f>
        <v>121429</v>
      </c>
      <c r="N12" s="16">
        <f>SUM(N13:N17)</f>
        <v>123964</v>
      </c>
      <c r="O12" s="5" t="s">
        <v>48</v>
      </c>
      <c r="P12" s="5">
        <f t="shared" si="3"/>
        <v>4262</v>
      </c>
      <c r="Q12" s="5">
        <f>SUM(Q13:Q17)</f>
        <v>1894</v>
      </c>
      <c r="R12" s="5">
        <f>SUM(R13:R17)</f>
        <v>2368</v>
      </c>
      <c r="S12" s="11">
        <f>SUM(S13:S17)</f>
        <v>327113</v>
      </c>
      <c r="T12" s="13">
        <f>SUM(T13:T17)</f>
        <v>145281</v>
      </c>
      <c r="U12" s="16">
        <f>SUM(U13:U17)</f>
        <v>181832</v>
      </c>
    </row>
    <row r="13" spans="1:25" ht="15" customHeight="1">
      <c r="A13" s="6">
        <v>5</v>
      </c>
      <c r="B13" s="5">
        <f t="shared" si="1"/>
        <v>659</v>
      </c>
      <c r="C13" s="9">
        <v>336</v>
      </c>
      <c r="D13" s="9">
        <v>323</v>
      </c>
      <c r="E13" s="11">
        <f>SUM(F13:G13)</f>
        <v>3295</v>
      </c>
      <c r="F13" s="14">
        <f>SUMPRODUCT(A13*C13)</f>
        <v>1680</v>
      </c>
      <c r="G13" s="17">
        <f>SUMPRODUCT(A13*D13)</f>
        <v>1615</v>
      </c>
      <c r="H13" s="6">
        <v>40</v>
      </c>
      <c r="I13" s="5">
        <f t="shared" si="2"/>
        <v>1149</v>
      </c>
      <c r="J13" s="9">
        <v>578</v>
      </c>
      <c r="K13" s="9">
        <v>571</v>
      </c>
      <c r="L13" s="11">
        <f>SUM(M13:N13)</f>
        <v>45960</v>
      </c>
      <c r="M13" s="14">
        <f>SUMPRODUCT(H13*J13)</f>
        <v>23120</v>
      </c>
      <c r="N13" s="17">
        <f>SUMPRODUCT(H13*K13)</f>
        <v>22840</v>
      </c>
      <c r="O13" s="6">
        <v>75</v>
      </c>
      <c r="P13" s="5">
        <f t="shared" si="3"/>
        <v>1031</v>
      </c>
      <c r="Q13" s="9">
        <v>480</v>
      </c>
      <c r="R13" s="9">
        <v>551</v>
      </c>
      <c r="S13" s="11">
        <f>SUM(T13:U13)</f>
        <v>77325</v>
      </c>
      <c r="T13" s="14">
        <f>SUMPRODUCT(O13*Q13)</f>
        <v>36000</v>
      </c>
      <c r="U13" s="17">
        <f>SUMPRODUCT(O13*R13)</f>
        <v>41325</v>
      </c>
    </row>
    <row r="14" spans="1:25" ht="15" customHeight="1">
      <c r="A14" s="6">
        <v>6</v>
      </c>
      <c r="B14" s="5">
        <f t="shared" si="1"/>
        <v>670</v>
      </c>
      <c r="C14" s="9">
        <v>347</v>
      </c>
      <c r="D14" s="9">
        <v>323</v>
      </c>
      <c r="E14" s="11">
        <f>SUM(F14:G14)</f>
        <v>4020</v>
      </c>
      <c r="F14" s="14">
        <f>SUMPRODUCT(A14*C14)</f>
        <v>2082</v>
      </c>
      <c r="G14" s="17">
        <f>SUMPRODUCT(A14*D14)</f>
        <v>1938</v>
      </c>
      <c r="H14" s="6">
        <v>41</v>
      </c>
      <c r="I14" s="5">
        <f t="shared" si="2"/>
        <v>1158</v>
      </c>
      <c r="J14" s="9">
        <v>565</v>
      </c>
      <c r="K14" s="9">
        <v>593</v>
      </c>
      <c r="L14" s="11">
        <f>SUM(M14:N14)</f>
        <v>47478</v>
      </c>
      <c r="M14" s="14">
        <f>SUMPRODUCT(H14*J14)</f>
        <v>23165</v>
      </c>
      <c r="N14" s="17">
        <f>SUMPRODUCT(H14*K14)</f>
        <v>24313</v>
      </c>
      <c r="O14" s="6">
        <v>76</v>
      </c>
      <c r="P14" s="5">
        <f t="shared" si="3"/>
        <v>971</v>
      </c>
      <c r="Q14" s="9">
        <v>438</v>
      </c>
      <c r="R14" s="9">
        <v>533</v>
      </c>
      <c r="S14" s="11">
        <f>SUM(T14:U14)</f>
        <v>73796</v>
      </c>
      <c r="T14" s="14">
        <f>SUMPRODUCT(O14*Q14)</f>
        <v>33288</v>
      </c>
      <c r="U14" s="17">
        <f>SUMPRODUCT(O14*R14)</f>
        <v>40508</v>
      </c>
    </row>
    <row r="15" spans="1:25" ht="15" customHeight="1">
      <c r="A15" s="6">
        <v>7</v>
      </c>
      <c r="B15" s="5">
        <f t="shared" si="1"/>
        <v>733</v>
      </c>
      <c r="C15" s="9">
        <v>404</v>
      </c>
      <c r="D15" s="9">
        <v>329</v>
      </c>
      <c r="E15" s="11">
        <f>SUM(F15:G15)</f>
        <v>5131</v>
      </c>
      <c r="F15" s="14">
        <f>SUMPRODUCT(A15*C15)</f>
        <v>2828</v>
      </c>
      <c r="G15" s="17">
        <f>SUMPRODUCT(A15*D15)</f>
        <v>2303</v>
      </c>
      <c r="H15" s="6">
        <v>42</v>
      </c>
      <c r="I15" s="5">
        <f t="shared" si="2"/>
        <v>1177</v>
      </c>
      <c r="J15" s="9">
        <v>568</v>
      </c>
      <c r="K15" s="9">
        <v>609</v>
      </c>
      <c r="L15" s="11">
        <f>SUM(M15:N15)</f>
        <v>49434</v>
      </c>
      <c r="M15" s="14">
        <f>SUMPRODUCT(H15*J15)</f>
        <v>23856</v>
      </c>
      <c r="N15" s="17">
        <f>SUMPRODUCT(H15*K15)</f>
        <v>25578</v>
      </c>
      <c r="O15" s="6">
        <v>77</v>
      </c>
      <c r="P15" s="5">
        <f t="shared" si="3"/>
        <v>954</v>
      </c>
      <c r="Q15" s="9">
        <v>416</v>
      </c>
      <c r="R15" s="9">
        <v>538</v>
      </c>
      <c r="S15" s="11">
        <f>SUM(T15:U15)</f>
        <v>73458</v>
      </c>
      <c r="T15" s="14">
        <f>SUMPRODUCT(O15*Q15)</f>
        <v>32032</v>
      </c>
      <c r="U15" s="17">
        <f>SUMPRODUCT(O15*R15)</f>
        <v>41426</v>
      </c>
    </row>
    <row r="16" spans="1:25" ht="15" customHeight="1">
      <c r="A16" s="6">
        <v>8</v>
      </c>
      <c r="B16" s="5">
        <f t="shared" si="1"/>
        <v>685</v>
      </c>
      <c r="C16" s="9">
        <v>351</v>
      </c>
      <c r="D16" s="9">
        <v>334</v>
      </c>
      <c r="E16" s="11">
        <f>SUM(F16:G16)</f>
        <v>5480</v>
      </c>
      <c r="F16" s="14">
        <f>SUMPRODUCT(A16*C16)</f>
        <v>2808</v>
      </c>
      <c r="G16" s="17">
        <f>SUMPRODUCT(A16*D16)</f>
        <v>2672</v>
      </c>
      <c r="H16" s="6">
        <v>43</v>
      </c>
      <c r="I16" s="5">
        <f t="shared" si="2"/>
        <v>1187</v>
      </c>
      <c r="J16" s="9">
        <v>588</v>
      </c>
      <c r="K16" s="9">
        <v>599</v>
      </c>
      <c r="L16" s="11">
        <f>SUM(M16:N16)</f>
        <v>51041</v>
      </c>
      <c r="M16" s="14">
        <f>SUMPRODUCT(H16*J16)</f>
        <v>25284</v>
      </c>
      <c r="N16" s="17">
        <f>SUMPRODUCT(H16*K16)</f>
        <v>25757</v>
      </c>
      <c r="O16" s="6">
        <v>78</v>
      </c>
      <c r="P16" s="5">
        <f t="shared" si="3"/>
        <v>640</v>
      </c>
      <c r="Q16" s="9">
        <v>279</v>
      </c>
      <c r="R16" s="9">
        <v>361</v>
      </c>
      <c r="S16" s="11">
        <f>SUM(T16:U16)</f>
        <v>49920</v>
      </c>
      <c r="T16" s="14">
        <f>SUMPRODUCT(O16*Q16)</f>
        <v>21762</v>
      </c>
      <c r="U16" s="17">
        <f>SUMPRODUCT(O16*R16)</f>
        <v>28158</v>
      </c>
    </row>
    <row r="17" spans="1:21" ht="15" customHeight="1">
      <c r="A17" s="6">
        <v>9</v>
      </c>
      <c r="B17" s="5">
        <f t="shared" si="1"/>
        <v>708</v>
      </c>
      <c r="C17" s="9">
        <v>361</v>
      </c>
      <c r="D17" s="9">
        <v>347</v>
      </c>
      <c r="E17" s="11">
        <f>SUM(F17:G17)</f>
        <v>6372</v>
      </c>
      <c r="F17" s="14">
        <f>SUMPRODUCT(A17*C17)</f>
        <v>3249</v>
      </c>
      <c r="G17" s="17">
        <f>SUMPRODUCT(A17*D17)</f>
        <v>3123</v>
      </c>
      <c r="H17" s="6">
        <v>44</v>
      </c>
      <c r="I17" s="5">
        <f t="shared" si="2"/>
        <v>1170</v>
      </c>
      <c r="J17" s="9">
        <v>591</v>
      </c>
      <c r="K17" s="9">
        <v>579</v>
      </c>
      <c r="L17" s="11">
        <f>SUM(M17:N17)</f>
        <v>51480</v>
      </c>
      <c r="M17" s="14">
        <f>SUMPRODUCT(H17*J17)</f>
        <v>26004</v>
      </c>
      <c r="N17" s="17">
        <f>SUMPRODUCT(H17*K17)</f>
        <v>25476</v>
      </c>
      <c r="O17" s="6">
        <v>79</v>
      </c>
      <c r="P17" s="5">
        <f t="shared" si="3"/>
        <v>666</v>
      </c>
      <c r="Q17" s="9">
        <v>281</v>
      </c>
      <c r="R17" s="9">
        <v>385</v>
      </c>
      <c r="S17" s="11">
        <f>SUM(T17:U17)</f>
        <v>52614</v>
      </c>
      <c r="T17" s="14">
        <f>SUMPRODUCT(O17*Q17)</f>
        <v>22199</v>
      </c>
      <c r="U17" s="17">
        <f>SUMPRODUCT(O17*R17)</f>
        <v>30415</v>
      </c>
    </row>
    <row r="18" spans="1:21" ht="15" customHeight="1">
      <c r="A18" s="5" t="s">
        <v>14</v>
      </c>
      <c r="B18" s="5">
        <f t="shared" si="1"/>
        <v>3312</v>
      </c>
      <c r="C18" s="5">
        <f>SUM(C19:C23)</f>
        <v>1669</v>
      </c>
      <c r="D18" s="5">
        <f>SUM(D19:D23)</f>
        <v>1643</v>
      </c>
      <c r="E18" s="11">
        <f>SUM(E19:E23)</f>
        <v>39491</v>
      </c>
      <c r="F18" s="13">
        <f>SUM(F19:F23)</f>
        <v>19934</v>
      </c>
      <c r="G18" s="16">
        <f>SUM(G19:G23)</f>
        <v>19557</v>
      </c>
      <c r="H18" s="5" t="s">
        <v>43</v>
      </c>
      <c r="I18" s="5">
        <f t="shared" si="2"/>
        <v>6345</v>
      </c>
      <c r="J18" s="5">
        <f>SUM(J19:J23)</f>
        <v>3230</v>
      </c>
      <c r="K18" s="5">
        <f>SUM(K19:K23)</f>
        <v>3115</v>
      </c>
      <c r="L18" s="11">
        <f>SUM(L19:L23)</f>
        <v>298342</v>
      </c>
      <c r="M18" s="13">
        <f>SUM(M19:M23)</f>
        <v>151838</v>
      </c>
      <c r="N18" s="16">
        <f>SUM(N19:N23)</f>
        <v>146504</v>
      </c>
      <c r="O18" s="5" t="s">
        <v>6</v>
      </c>
      <c r="P18" s="5">
        <f t="shared" si="3"/>
        <v>3567</v>
      </c>
      <c r="Q18" s="5">
        <f>SUM(Q19:Q23)</f>
        <v>1415</v>
      </c>
      <c r="R18" s="5">
        <f>SUM(R19:R23)</f>
        <v>2152</v>
      </c>
      <c r="S18" s="11">
        <f>SUM(S19:S23)</f>
        <v>292157</v>
      </c>
      <c r="T18" s="13">
        <f>SUM(T19:T23)</f>
        <v>115866</v>
      </c>
      <c r="U18" s="16">
        <f>SUM(U19:U23)</f>
        <v>176291</v>
      </c>
    </row>
    <row r="19" spans="1:21" ht="15" customHeight="1">
      <c r="A19" s="6">
        <v>10</v>
      </c>
      <c r="B19" s="5">
        <f t="shared" si="1"/>
        <v>714</v>
      </c>
      <c r="C19" s="9">
        <v>354</v>
      </c>
      <c r="D19" s="9">
        <v>360</v>
      </c>
      <c r="E19" s="11">
        <f>SUM(F19:G19)</f>
        <v>7140</v>
      </c>
      <c r="F19" s="14">
        <f>SUMPRODUCT(A19*C19)</f>
        <v>3540</v>
      </c>
      <c r="G19" s="17">
        <f>SUMPRODUCT(A19*D19)</f>
        <v>3600</v>
      </c>
      <c r="H19" s="6">
        <v>45</v>
      </c>
      <c r="I19" s="5">
        <f t="shared" si="2"/>
        <v>1235</v>
      </c>
      <c r="J19" s="9">
        <v>622</v>
      </c>
      <c r="K19" s="9">
        <v>613</v>
      </c>
      <c r="L19" s="11">
        <f>SUM(M19:N19)</f>
        <v>55575</v>
      </c>
      <c r="M19" s="14">
        <f>SUMPRODUCT(H19*J19)</f>
        <v>27990</v>
      </c>
      <c r="N19" s="17">
        <f>SUMPRODUCT(H19*K19)</f>
        <v>27585</v>
      </c>
      <c r="O19" s="6">
        <v>80</v>
      </c>
      <c r="P19" s="5">
        <f t="shared" si="3"/>
        <v>779</v>
      </c>
      <c r="Q19" s="9">
        <v>313</v>
      </c>
      <c r="R19" s="9">
        <v>466</v>
      </c>
      <c r="S19" s="11">
        <f>SUM(T19:U19)</f>
        <v>62320</v>
      </c>
      <c r="T19" s="14">
        <f>SUMPRODUCT(O19*Q19)</f>
        <v>25040</v>
      </c>
      <c r="U19" s="17">
        <f>SUMPRODUCT(O19*R19)</f>
        <v>37280</v>
      </c>
    </row>
    <row r="20" spans="1:21" ht="15" customHeight="1">
      <c r="A20" s="6">
        <v>11</v>
      </c>
      <c r="B20" s="5">
        <f t="shared" si="1"/>
        <v>671</v>
      </c>
      <c r="C20" s="9">
        <v>331</v>
      </c>
      <c r="D20" s="9">
        <v>340</v>
      </c>
      <c r="E20" s="11">
        <f>SUM(F20:G20)</f>
        <v>7381</v>
      </c>
      <c r="F20" s="14">
        <f>SUMPRODUCT(A20*C20)</f>
        <v>3641</v>
      </c>
      <c r="G20" s="17">
        <f>SUMPRODUCT(A20*D20)</f>
        <v>3740</v>
      </c>
      <c r="H20" s="6">
        <v>46</v>
      </c>
      <c r="I20" s="5">
        <f t="shared" si="2"/>
        <v>1244</v>
      </c>
      <c r="J20" s="9">
        <v>640</v>
      </c>
      <c r="K20" s="9">
        <v>604</v>
      </c>
      <c r="L20" s="11">
        <f>SUM(M20:N20)</f>
        <v>57224</v>
      </c>
      <c r="M20" s="14">
        <f>SUMPRODUCT(H20*J20)</f>
        <v>29440</v>
      </c>
      <c r="N20" s="17">
        <f>SUMPRODUCT(H20*K20)</f>
        <v>27784</v>
      </c>
      <c r="O20" s="6">
        <v>81</v>
      </c>
      <c r="P20" s="5">
        <f t="shared" si="3"/>
        <v>729</v>
      </c>
      <c r="Q20" s="9">
        <v>299</v>
      </c>
      <c r="R20" s="9">
        <v>430</v>
      </c>
      <c r="S20" s="11">
        <f>SUM(T20:U20)</f>
        <v>59049</v>
      </c>
      <c r="T20" s="14">
        <f>SUMPRODUCT(O20*Q20)</f>
        <v>24219</v>
      </c>
      <c r="U20" s="17">
        <f>SUMPRODUCT(O20*R20)</f>
        <v>34830</v>
      </c>
    </row>
    <row r="21" spans="1:21" ht="15" customHeight="1">
      <c r="A21" s="6">
        <v>12</v>
      </c>
      <c r="B21" s="5">
        <f t="shared" si="1"/>
        <v>685</v>
      </c>
      <c r="C21" s="9">
        <v>355</v>
      </c>
      <c r="D21" s="9">
        <v>330</v>
      </c>
      <c r="E21" s="11">
        <f>SUM(F21:G21)</f>
        <v>8220</v>
      </c>
      <c r="F21" s="14">
        <f>SUMPRODUCT(A21*C21)</f>
        <v>4260</v>
      </c>
      <c r="G21" s="17">
        <f>SUMPRODUCT(A21*D21)</f>
        <v>3960</v>
      </c>
      <c r="H21" s="6">
        <v>47</v>
      </c>
      <c r="I21" s="5">
        <f t="shared" si="2"/>
        <v>1296</v>
      </c>
      <c r="J21" s="9">
        <v>689</v>
      </c>
      <c r="K21" s="9">
        <v>607</v>
      </c>
      <c r="L21" s="11">
        <f>SUM(M21:N21)</f>
        <v>60912</v>
      </c>
      <c r="M21" s="14">
        <f>SUMPRODUCT(H21*J21)</f>
        <v>32383</v>
      </c>
      <c r="N21" s="17">
        <f>SUMPRODUCT(H21*K21)</f>
        <v>28529</v>
      </c>
      <c r="O21" s="6">
        <v>82</v>
      </c>
      <c r="P21" s="5">
        <f t="shared" si="3"/>
        <v>737</v>
      </c>
      <c r="Q21" s="9">
        <v>281</v>
      </c>
      <c r="R21" s="9">
        <v>456</v>
      </c>
      <c r="S21" s="11">
        <f>SUM(T21:U21)</f>
        <v>60434</v>
      </c>
      <c r="T21" s="14">
        <f>SUMPRODUCT(O21*Q21)</f>
        <v>23042</v>
      </c>
      <c r="U21" s="17">
        <f>SUMPRODUCT(O21*R21)</f>
        <v>37392</v>
      </c>
    </row>
    <row r="22" spans="1:21" ht="15" customHeight="1">
      <c r="A22" s="6">
        <v>13</v>
      </c>
      <c r="B22" s="5">
        <f t="shared" si="1"/>
        <v>638</v>
      </c>
      <c r="C22" s="9">
        <v>313</v>
      </c>
      <c r="D22" s="9">
        <v>325</v>
      </c>
      <c r="E22" s="11">
        <f>SUM(F22:G22)</f>
        <v>8294</v>
      </c>
      <c r="F22" s="14">
        <f>SUMPRODUCT(A22*C22)</f>
        <v>4069</v>
      </c>
      <c r="G22" s="17">
        <f>SUMPRODUCT(A22*D22)</f>
        <v>4225</v>
      </c>
      <c r="H22" s="6">
        <v>48</v>
      </c>
      <c r="I22" s="5">
        <f t="shared" si="2"/>
        <v>1299</v>
      </c>
      <c r="J22" s="9">
        <v>646</v>
      </c>
      <c r="K22" s="9">
        <v>653</v>
      </c>
      <c r="L22" s="11">
        <f>SUM(M22:N22)</f>
        <v>62352</v>
      </c>
      <c r="M22" s="14">
        <f>SUMPRODUCT(H22*J22)</f>
        <v>31008</v>
      </c>
      <c r="N22" s="17">
        <f>SUMPRODUCT(H22*K22)</f>
        <v>31344</v>
      </c>
      <c r="O22" s="6">
        <v>83</v>
      </c>
      <c r="P22" s="5">
        <f t="shared" si="3"/>
        <v>694</v>
      </c>
      <c r="Q22" s="9">
        <v>283</v>
      </c>
      <c r="R22" s="9">
        <v>411</v>
      </c>
      <c r="S22" s="11">
        <f>SUM(T22:U22)</f>
        <v>57602</v>
      </c>
      <c r="T22" s="14">
        <f>SUMPRODUCT(O22*Q22)</f>
        <v>23489</v>
      </c>
      <c r="U22" s="17">
        <f>SUMPRODUCT(O22*R22)</f>
        <v>34113</v>
      </c>
    </row>
    <row r="23" spans="1:21" ht="15" customHeight="1">
      <c r="A23" s="6">
        <v>14</v>
      </c>
      <c r="B23" s="5">
        <f t="shared" si="1"/>
        <v>604</v>
      </c>
      <c r="C23" s="9">
        <v>316</v>
      </c>
      <c r="D23" s="9">
        <v>288</v>
      </c>
      <c r="E23" s="11">
        <f>SUM(F23:G23)</f>
        <v>8456</v>
      </c>
      <c r="F23" s="14">
        <f>SUMPRODUCT(A23*C23)</f>
        <v>4424</v>
      </c>
      <c r="G23" s="17">
        <f>SUMPRODUCT(A23*D23)</f>
        <v>4032</v>
      </c>
      <c r="H23" s="6">
        <v>49</v>
      </c>
      <c r="I23" s="5">
        <f t="shared" si="2"/>
        <v>1271</v>
      </c>
      <c r="J23" s="9">
        <v>633</v>
      </c>
      <c r="K23" s="9">
        <v>638</v>
      </c>
      <c r="L23" s="11">
        <f>SUM(M23:N23)</f>
        <v>62279</v>
      </c>
      <c r="M23" s="14">
        <f>SUMPRODUCT(H23*J23)</f>
        <v>31017</v>
      </c>
      <c r="N23" s="17">
        <f>SUMPRODUCT(H23*K23)</f>
        <v>31262</v>
      </c>
      <c r="O23" s="6">
        <v>84</v>
      </c>
      <c r="P23" s="5">
        <f t="shared" si="3"/>
        <v>628</v>
      </c>
      <c r="Q23" s="9">
        <v>239</v>
      </c>
      <c r="R23" s="9">
        <v>389</v>
      </c>
      <c r="S23" s="11">
        <f>SUM(T23:U23)</f>
        <v>52752</v>
      </c>
      <c r="T23" s="14">
        <f>SUMPRODUCT(O23*Q23)</f>
        <v>20076</v>
      </c>
      <c r="U23" s="17">
        <f>SUMPRODUCT(O23*R23)</f>
        <v>32676</v>
      </c>
    </row>
    <row r="24" spans="1:21" ht="15" customHeight="1">
      <c r="A24" s="5" t="s">
        <v>16</v>
      </c>
      <c r="B24" s="5">
        <f t="shared" si="1"/>
        <v>3174</v>
      </c>
      <c r="C24" s="5">
        <f>SUM(C25:C29)</f>
        <v>1606</v>
      </c>
      <c r="D24" s="5">
        <f>SUM(D25:D29)</f>
        <v>1568</v>
      </c>
      <c r="E24" s="11">
        <f>SUM(E25:E29)</f>
        <v>54052</v>
      </c>
      <c r="F24" s="13">
        <f>SUM(F25:F29)</f>
        <v>27321</v>
      </c>
      <c r="G24" s="16">
        <f>SUM(G25:G29)</f>
        <v>26731</v>
      </c>
      <c r="H24" s="5" t="s">
        <v>24</v>
      </c>
      <c r="I24" s="5">
        <f t="shared" si="2"/>
        <v>6761</v>
      </c>
      <c r="J24" s="5">
        <f>SUM(J25:J29)</f>
        <v>3335</v>
      </c>
      <c r="K24" s="5">
        <f>SUM(K25:K29)</f>
        <v>3426</v>
      </c>
      <c r="L24" s="11">
        <f>SUM(L25:L29)</f>
        <v>351515</v>
      </c>
      <c r="M24" s="13">
        <f>SUM(M25:M29)</f>
        <v>173354</v>
      </c>
      <c r="N24" s="16">
        <f>SUM(N25:N29)</f>
        <v>178161</v>
      </c>
      <c r="O24" s="5" t="s">
        <v>27</v>
      </c>
      <c r="P24" s="5">
        <f t="shared" si="3"/>
        <v>2393</v>
      </c>
      <c r="Q24" s="5">
        <f>SUM(Q25:Q29)</f>
        <v>833</v>
      </c>
      <c r="R24" s="5">
        <f>SUM(R25:R29)</f>
        <v>1560</v>
      </c>
      <c r="S24" s="11">
        <f>SUM(S25:S29)</f>
        <v>207941</v>
      </c>
      <c r="T24" s="13">
        <f>SUM(T25:T29)</f>
        <v>72317</v>
      </c>
      <c r="U24" s="16">
        <f>SUM(U25:U29)</f>
        <v>135624</v>
      </c>
    </row>
    <row r="25" spans="1:21" ht="15" customHeight="1">
      <c r="A25" s="6">
        <v>15</v>
      </c>
      <c r="B25" s="5">
        <f t="shared" si="1"/>
        <v>599</v>
      </c>
      <c r="C25" s="9">
        <v>300</v>
      </c>
      <c r="D25" s="9">
        <v>299</v>
      </c>
      <c r="E25" s="11">
        <f>SUM(F25:G25)</f>
        <v>8985</v>
      </c>
      <c r="F25" s="14">
        <f>SUMPRODUCT(A25*C25)</f>
        <v>4500</v>
      </c>
      <c r="G25" s="17">
        <f>SUMPRODUCT(A25*D25)</f>
        <v>4485</v>
      </c>
      <c r="H25" s="6">
        <v>50</v>
      </c>
      <c r="I25" s="5">
        <f t="shared" si="2"/>
        <v>1330</v>
      </c>
      <c r="J25" s="9">
        <v>665</v>
      </c>
      <c r="K25" s="9">
        <v>665</v>
      </c>
      <c r="L25" s="11">
        <f>SUM(M25:N25)</f>
        <v>66500</v>
      </c>
      <c r="M25" s="14">
        <f>SUMPRODUCT(H25*J25)</f>
        <v>33250</v>
      </c>
      <c r="N25" s="17">
        <f>SUMPRODUCT(H25*K25)</f>
        <v>33250</v>
      </c>
      <c r="O25" s="6">
        <v>85</v>
      </c>
      <c r="P25" s="5">
        <f t="shared" si="3"/>
        <v>491</v>
      </c>
      <c r="Q25" s="9">
        <v>181</v>
      </c>
      <c r="R25" s="9">
        <v>310</v>
      </c>
      <c r="S25" s="11">
        <f>SUM(T25:U25)</f>
        <v>41735</v>
      </c>
      <c r="T25" s="14">
        <f>SUMPRODUCT(O25*Q25)</f>
        <v>15385</v>
      </c>
      <c r="U25" s="17">
        <f>SUMPRODUCT(O25*R25)</f>
        <v>26350</v>
      </c>
    </row>
    <row r="26" spans="1:21" ht="15" customHeight="1">
      <c r="A26" s="6">
        <v>16</v>
      </c>
      <c r="B26" s="5">
        <f t="shared" si="1"/>
        <v>691</v>
      </c>
      <c r="C26" s="9">
        <v>364</v>
      </c>
      <c r="D26" s="9">
        <v>327</v>
      </c>
      <c r="E26" s="11">
        <f>SUM(F26:G26)</f>
        <v>11056</v>
      </c>
      <c r="F26" s="14">
        <f>SUMPRODUCT(A26*C26)</f>
        <v>5824</v>
      </c>
      <c r="G26" s="17">
        <f>SUMPRODUCT(A26*D26)</f>
        <v>5232</v>
      </c>
      <c r="H26" s="6">
        <v>51</v>
      </c>
      <c r="I26" s="5">
        <f t="shared" si="2"/>
        <v>1412</v>
      </c>
      <c r="J26" s="9">
        <v>688</v>
      </c>
      <c r="K26" s="9">
        <v>724</v>
      </c>
      <c r="L26" s="11">
        <f>SUM(M26:N26)</f>
        <v>72012</v>
      </c>
      <c r="M26" s="14">
        <f>SUMPRODUCT(H26*J26)</f>
        <v>35088</v>
      </c>
      <c r="N26" s="17">
        <f>SUMPRODUCT(H26*K26)</f>
        <v>36924</v>
      </c>
      <c r="O26" s="6">
        <v>86</v>
      </c>
      <c r="P26" s="5">
        <f t="shared" si="3"/>
        <v>546</v>
      </c>
      <c r="Q26" s="9">
        <v>206</v>
      </c>
      <c r="R26" s="9">
        <v>340</v>
      </c>
      <c r="S26" s="11">
        <f>SUM(T26:U26)</f>
        <v>46956</v>
      </c>
      <c r="T26" s="14">
        <f>SUMPRODUCT(O26*Q26)</f>
        <v>17716</v>
      </c>
      <c r="U26" s="17">
        <f>SUMPRODUCT(O26*R26)</f>
        <v>29240</v>
      </c>
    </row>
    <row r="27" spans="1:21" ht="15" customHeight="1">
      <c r="A27" s="6">
        <v>17</v>
      </c>
      <c r="B27" s="5">
        <f t="shared" si="1"/>
        <v>581</v>
      </c>
      <c r="C27" s="9">
        <v>292</v>
      </c>
      <c r="D27" s="9">
        <v>289</v>
      </c>
      <c r="E27" s="11">
        <f>SUM(F27:G27)</f>
        <v>9877</v>
      </c>
      <c r="F27" s="14">
        <f>SUMPRODUCT(A27*C27)</f>
        <v>4964</v>
      </c>
      <c r="G27" s="17">
        <f>SUMPRODUCT(A27*D27)</f>
        <v>4913</v>
      </c>
      <c r="H27" s="6">
        <v>52</v>
      </c>
      <c r="I27" s="5">
        <f t="shared" si="2"/>
        <v>1346</v>
      </c>
      <c r="J27" s="9">
        <v>674</v>
      </c>
      <c r="K27" s="9">
        <v>672</v>
      </c>
      <c r="L27" s="11">
        <f>SUM(M27:N27)</f>
        <v>69992</v>
      </c>
      <c r="M27" s="14">
        <f>SUMPRODUCT(H27*J27)</f>
        <v>35048</v>
      </c>
      <c r="N27" s="17">
        <f>SUMPRODUCT(H27*K27)</f>
        <v>34944</v>
      </c>
      <c r="O27" s="6">
        <v>87</v>
      </c>
      <c r="P27" s="5">
        <f t="shared" si="3"/>
        <v>492</v>
      </c>
      <c r="Q27" s="9">
        <v>165</v>
      </c>
      <c r="R27" s="9">
        <v>327</v>
      </c>
      <c r="S27" s="11">
        <f>SUM(T27:U27)</f>
        <v>42804</v>
      </c>
      <c r="T27" s="14">
        <f>SUMPRODUCT(O27*Q27)</f>
        <v>14355</v>
      </c>
      <c r="U27" s="17">
        <f>SUMPRODUCT(O27*R27)</f>
        <v>28449</v>
      </c>
    </row>
    <row r="28" spans="1:21" ht="15" customHeight="1">
      <c r="A28" s="6">
        <v>18</v>
      </c>
      <c r="B28" s="5">
        <f t="shared" si="1"/>
        <v>623</v>
      </c>
      <c r="C28" s="9">
        <v>317</v>
      </c>
      <c r="D28" s="9">
        <v>306</v>
      </c>
      <c r="E28" s="11">
        <f>SUM(F28:G28)</f>
        <v>11214</v>
      </c>
      <c r="F28" s="14">
        <f>SUMPRODUCT(A28*C28)</f>
        <v>5706</v>
      </c>
      <c r="G28" s="17">
        <f>SUMPRODUCT(A28*D28)</f>
        <v>5508</v>
      </c>
      <c r="H28" s="6">
        <v>53</v>
      </c>
      <c r="I28" s="5">
        <f t="shared" si="2"/>
        <v>1331</v>
      </c>
      <c r="J28" s="9">
        <v>664</v>
      </c>
      <c r="K28" s="9">
        <v>667</v>
      </c>
      <c r="L28" s="11">
        <f>SUM(M28:N28)</f>
        <v>70543</v>
      </c>
      <c r="M28" s="14">
        <f>SUMPRODUCT(H28*J28)</f>
        <v>35192</v>
      </c>
      <c r="N28" s="17">
        <f>SUMPRODUCT(H28*K28)</f>
        <v>35351</v>
      </c>
      <c r="O28" s="6">
        <v>88</v>
      </c>
      <c r="P28" s="5">
        <f t="shared" si="3"/>
        <v>450</v>
      </c>
      <c r="Q28" s="9">
        <v>148</v>
      </c>
      <c r="R28" s="9">
        <v>302</v>
      </c>
      <c r="S28" s="11">
        <f>SUM(T28:U28)</f>
        <v>39600</v>
      </c>
      <c r="T28" s="14">
        <f>SUMPRODUCT(O28*Q28)</f>
        <v>13024</v>
      </c>
      <c r="U28" s="17">
        <f>SUMPRODUCT(O28*R28)</f>
        <v>26576</v>
      </c>
    </row>
    <row r="29" spans="1:21" ht="15" customHeight="1">
      <c r="A29" s="6">
        <v>19</v>
      </c>
      <c r="B29" s="5">
        <f t="shared" si="1"/>
        <v>680</v>
      </c>
      <c r="C29" s="9">
        <v>333</v>
      </c>
      <c r="D29" s="9">
        <v>347</v>
      </c>
      <c r="E29" s="11">
        <f>SUM(F29:G29)</f>
        <v>12920</v>
      </c>
      <c r="F29" s="14">
        <f>SUMPRODUCT(A29*C29)</f>
        <v>6327</v>
      </c>
      <c r="G29" s="17">
        <f>SUMPRODUCT(A29*D29)</f>
        <v>6593</v>
      </c>
      <c r="H29" s="6">
        <v>54</v>
      </c>
      <c r="I29" s="5">
        <f t="shared" si="2"/>
        <v>1342</v>
      </c>
      <c r="J29" s="9">
        <v>644</v>
      </c>
      <c r="K29" s="9">
        <v>698</v>
      </c>
      <c r="L29" s="11">
        <f>SUM(M29:N29)</f>
        <v>72468</v>
      </c>
      <c r="M29" s="14">
        <f>SUMPRODUCT(H29*J29)</f>
        <v>34776</v>
      </c>
      <c r="N29" s="17">
        <f>SUMPRODUCT(H29*K29)</f>
        <v>37692</v>
      </c>
      <c r="O29" s="6">
        <v>89</v>
      </c>
      <c r="P29" s="5">
        <f t="shared" si="3"/>
        <v>414</v>
      </c>
      <c r="Q29" s="9">
        <v>133</v>
      </c>
      <c r="R29" s="9">
        <v>281</v>
      </c>
      <c r="S29" s="11">
        <f>SUM(T29:U29)</f>
        <v>36846</v>
      </c>
      <c r="T29" s="14">
        <f>SUMPRODUCT(O29*Q29)</f>
        <v>11837</v>
      </c>
      <c r="U29" s="17">
        <f>SUMPRODUCT(O29*R29)</f>
        <v>25009</v>
      </c>
    </row>
    <row r="30" spans="1:21" ht="15" customHeight="1">
      <c r="A30" s="5" t="s">
        <v>26</v>
      </c>
      <c r="B30" s="5">
        <f t="shared" si="1"/>
        <v>4427</v>
      </c>
      <c r="C30" s="5">
        <f>SUM(C31:C35)</f>
        <v>2225</v>
      </c>
      <c r="D30" s="5">
        <f>SUM(D31:D35)</f>
        <v>2202</v>
      </c>
      <c r="E30" s="11">
        <f>SUM(E31:E35)</f>
        <v>98023</v>
      </c>
      <c r="F30" s="13">
        <f>SUM(F31:F35)</f>
        <v>49207</v>
      </c>
      <c r="G30" s="16">
        <f>SUM(G31:G35)</f>
        <v>48816</v>
      </c>
      <c r="H30" s="5" t="s">
        <v>47</v>
      </c>
      <c r="I30" s="5">
        <f t="shared" si="2"/>
        <v>6308</v>
      </c>
      <c r="J30" s="5">
        <f>SUM(J31:J35)</f>
        <v>3261</v>
      </c>
      <c r="K30" s="5">
        <f>SUM(K31:K35)</f>
        <v>3047</v>
      </c>
      <c r="L30" s="11">
        <f>SUM(L31:L35)</f>
        <v>359075</v>
      </c>
      <c r="M30" s="13">
        <f>SUM(M31:M35)</f>
        <v>185684</v>
      </c>
      <c r="N30" s="16">
        <f>SUM(N31:N35)</f>
        <v>173391</v>
      </c>
      <c r="O30" s="5" t="s">
        <v>49</v>
      </c>
      <c r="P30" s="5">
        <f t="shared" si="3"/>
        <v>1250</v>
      </c>
      <c r="Q30" s="5">
        <f>SUM(Q31:Q35)</f>
        <v>377</v>
      </c>
      <c r="R30" s="5">
        <f>SUM(R31:R35)</f>
        <v>873</v>
      </c>
      <c r="S30" s="11">
        <f>SUM(S31:S35)</f>
        <v>114443</v>
      </c>
      <c r="T30" s="13">
        <f>SUM(T31:T35)</f>
        <v>34456</v>
      </c>
      <c r="U30" s="16">
        <f>SUM(U31:U35)</f>
        <v>79987</v>
      </c>
    </row>
    <row r="31" spans="1:21" ht="15" customHeight="1">
      <c r="A31" s="6">
        <v>20</v>
      </c>
      <c r="B31" s="5">
        <f t="shared" si="1"/>
        <v>778</v>
      </c>
      <c r="C31" s="9">
        <v>406</v>
      </c>
      <c r="D31" s="9">
        <v>372</v>
      </c>
      <c r="E31" s="11">
        <f>SUM(F31:G31)</f>
        <v>15560</v>
      </c>
      <c r="F31" s="14">
        <f>SUMPRODUCT(A31*C31)</f>
        <v>8120</v>
      </c>
      <c r="G31" s="17">
        <f>SUMPRODUCT(A31*D31)</f>
        <v>7440</v>
      </c>
      <c r="H31" s="6">
        <v>55</v>
      </c>
      <c r="I31" s="5">
        <f t="shared" si="2"/>
        <v>1363</v>
      </c>
      <c r="J31" s="9">
        <v>702</v>
      </c>
      <c r="K31" s="9">
        <v>661</v>
      </c>
      <c r="L31" s="11">
        <f>SUM(M31:N31)</f>
        <v>74965</v>
      </c>
      <c r="M31" s="14">
        <f>SUMPRODUCT(H31*J31)</f>
        <v>38610</v>
      </c>
      <c r="N31" s="17">
        <f>SUMPRODUCT(H31*K31)</f>
        <v>36355</v>
      </c>
      <c r="O31" s="6">
        <v>90</v>
      </c>
      <c r="P31" s="5">
        <f t="shared" si="3"/>
        <v>359</v>
      </c>
      <c r="Q31" s="9">
        <v>119</v>
      </c>
      <c r="R31" s="9">
        <v>240</v>
      </c>
      <c r="S31" s="11">
        <f>SUM(T31:U31)</f>
        <v>32310</v>
      </c>
      <c r="T31" s="14">
        <f>SUMPRODUCT(O31*Q31)</f>
        <v>10710</v>
      </c>
      <c r="U31" s="17">
        <f>SUMPRODUCT(O31*R31)</f>
        <v>21600</v>
      </c>
    </row>
    <row r="32" spans="1:21" ht="15" customHeight="1">
      <c r="A32" s="6">
        <v>21</v>
      </c>
      <c r="B32" s="5">
        <f t="shared" si="1"/>
        <v>808</v>
      </c>
      <c r="C32" s="9">
        <v>416</v>
      </c>
      <c r="D32" s="9">
        <v>392</v>
      </c>
      <c r="E32" s="11">
        <f>SUM(F32:G32)</f>
        <v>16968</v>
      </c>
      <c r="F32" s="14">
        <f>SUMPRODUCT(A32*C32)</f>
        <v>8736</v>
      </c>
      <c r="G32" s="17">
        <f>SUMPRODUCT(A32*D32)</f>
        <v>8232</v>
      </c>
      <c r="H32" s="6">
        <v>56</v>
      </c>
      <c r="I32" s="5">
        <f t="shared" si="2"/>
        <v>1326</v>
      </c>
      <c r="J32" s="9">
        <v>672</v>
      </c>
      <c r="K32" s="9">
        <v>654</v>
      </c>
      <c r="L32" s="11">
        <f>SUM(M32:N32)</f>
        <v>74256</v>
      </c>
      <c r="M32" s="14">
        <f>SUMPRODUCT(H32*J32)</f>
        <v>37632</v>
      </c>
      <c r="N32" s="17">
        <f>SUMPRODUCT(H32*K32)</f>
        <v>36624</v>
      </c>
      <c r="O32" s="6">
        <v>91</v>
      </c>
      <c r="P32" s="5">
        <f t="shared" si="3"/>
        <v>314</v>
      </c>
      <c r="Q32" s="9">
        <v>105</v>
      </c>
      <c r="R32" s="9">
        <v>209</v>
      </c>
      <c r="S32" s="11">
        <f>SUM(T32:U32)</f>
        <v>28574</v>
      </c>
      <c r="T32" s="14">
        <f>SUMPRODUCT(O32*Q32)</f>
        <v>9555</v>
      </c>
      <c r="U32" s="17">
        <f>SUMPRODUCT(O32*R32)</f>
        <v>19019</v>
      </c>
    </row>
    <row r="33" spans="1:21" ht="15" customHeight="1">
      <c r="A33" s="6">
        <v>22</v>
      </c>
      <c r="B33" s="5">
        <f t="shared" si="1"/>
        <v>856</v>
      </c>
      <c r="C33" s="9">
        <v>418</v>
      </c>
      <c r="D33" s="9">
        <v>438</v>
      </c>
      <c r="E33" s="11">
        <f>SUM(F33:G33)</f>
        <v>18832</v>
      </c>
      <c r="F33" s="14">
        <f>SUMPRODUCT(A33*C33)</f>
        <v>9196</v>
      </c>
      <c r="G33" s="17">
        <f>SUMPRODUCT(A33*D33)</f>
        <v>9636</v>
      </c>
      <c r="H33" s="6">
        <v>57</v>
      </c>
      <c r="I33" s="5">
        <f t="shared" si="2"/>
        <v>1271</v>
      </c>
      <c r="J33" s="9">
        <v>649</v>
      </c>
      <c r="K33" s="9">
        <v>622</v>
      </c>
      <c r="L33" s="11">
        <f>SUM(M33:N33)</f>
        <v>72447</v>
      </c>
      <c r="M33" s="14">
        <f>SUMPRODUCT(H33*J33)</f>
        <v>36993</v>
      </c>
      <c r="N33" s="17">
        <f>SUMPRODUCT(H33*K33)</f>
        <v>35454</v>
      </c>
      <c r="O33" s="6">
        <v>92</v>
      </c>
      <c r="P33" s="5">
        <f t="shared" si="3"/>
        <v>234</v>
      </c>
      <c r="Q33" s="9">
        <v>68</v>
      </c>
      <c r="R33" s="9">
        <v>166</v>
      </c>
      <c r="S33" s="11">
        <f>SUM(T33:U33)</f>
        <v>21528</v>
      </c>
      <c r="T33" s="14">
        <f>SUMPRODUCT(O33*Q33)</f>
        <v>6256</v>
      </c>
      <c r="U33" s="17">
        <f>SUMPRODUCT(O33*R33)</f>
        <v>15272</v>
      </c>
    </row>
    <row r="34" spans="1:21" ht="15" customHeight="1">
      <c r="A34" s="6">
        <v>23</v>
      </c>
      <c r="B34" s="5">
        <f t="shared" si="1"/>
        <v>977</v>
      </c>
      <c r="C34" s="9">
        <v>485</v>
      </c>
      <c r="D34" s="9">
        <v>492</v>
      </c>
      <c r="E34" s="11">
        <f>SUM(F34:G34)</f>
        <v>22471</v>
      </c>
      <c r="F34" s="14">
        <f>SUMPRODUCT(A34*C34)</f>
        <v>11155</v>
      </c>
      <c r="G34" s="17">
        <f>SUMPRODUCT(A34*D34)</f>
        <v>11316</v>
      </c>
      <c r="H34" s="6">
        <v>58</v>
      </c>
      <c r="I34" s="5">
        <f t="shared" si="2"/>
        <v>1125</v>
      </c>
      <c r="J34" s="9">
        <v>593</v>
      </c>
      <c r="K34" s="9">
        <v>532</v>
      </c>
      <c r="L34" s="11">
        <f>SUM(M34:N34)</f>
        <v>65250</v>
      </c>
      <c r="M34" s="14">
        <f>SUMPRODUCT(H34*J34)</f>
        <v>34394</v>
      </c>
      <c r="N34" s="17">
        <f>SUMPRODUCT(H34*K34)</f>
        <v>30856</v>
      </c>
      <c r="O34" s="6">
        <v>93</v>
      </c>
      <c r="P34" s="5">
        <f t="shared" si="3"/>
        <v>211</v>
      </c>
      <c r="Q34" s="9">
        <v>55</v>
      </c>
      <c r="R34" s="9">
        <v>156</v>
      </c>
      <c r="S34" s="11">
        <f>SUM(T34:U34)</f>
        <v>19623</v>
      </c>
      <c r="T34" s="14">
        <f>SUMPRODUCT(O34*Q34)</f>
        <v>5115</v>
      </c>
      <c r="U34" s="17">
        <f>SUMPRODUCT(O34*R34)</f>
        <v>14508</v>
      </c>
    </row>
    <row r="35" spans="1:21" ht="15" customHeight="1">
      <c r="A35" s="6">
        <v>24</v>
      </c>
      <c r="B35" s="5">
        <f t="shared" si="1"/>
        <v>1008</v>
      </c>
      <c r="C35" s="9">
        <v>500</v>
      </c>
      <c r="D35" s="9">
        <v>508</v>
      </c>
      <c r="E35" s="11">
        <f>SUM(F35:G35)</f>
        <v>24192</v>
      </c>
      <c r="F35" s="14">
        <f>SUMPRODUCT(A35*C35)</f>
        <v>12000</v>
      </c>
      <c r="G35" s="17">
        <f>SUMPRODUCT(A35*D35)</f>
        <v>12192</v>
      </c>
      <c r="H35" s="6">
        <v>59</v>
      </c>
      <c r="I35" s="5">
        <f t="shared" si="2"/>
        <v>1223</v>
      </c>
      <c r="J35" s="9">
        <v>645</v>
      </c>
      <c r="K35" s="9">
        <v>578</v>
      </c>
      <c r="L35" s="11">
        <f>SUM(M35:N35)</f>
        <v>72157</v>
      </c>
      <c r="M35" s="14">
        <f>SUMPRODUCT(H35*J35)</f>
        <v>38055</v>
      </c>
      <c r="N35" s="17">
        <f>SUMPRODUCT(H35*K35)</f>
        <v>34102</v>
      </c>
      <c r="O35" s="6">
        <v>94</v>
      </c>
      <c r="P35" s="5">
        <f t="shared" si="3"/>
        <v>132</v>
      </c>
      <c r="Q35" s="9">
        <v>30</v>
      </c>
      <c r="R35" s="9">
        <v>102</v>
      </c>
      <c r="S35" s="11">
        <f>SUM(T35:U35)</f>
        <v>12408</v>
      </c>
      <c r="T35" s="14">
        <f>SUMPRODUCT(O35*Q35)</f>
        <v>2820</v>
      </c>
      <c r="U35" s="17">
        <f>SUMPRODUCT(O35*R35)</f>
        <v>9588</v>
      </c>
    </row>
    <row r="36" spans="1:21" ht="15" customHeight="1">
      <c r="A36" s="5" t="s">
        <v>17</v>
      </c>
      <c r="B36" s="5">
        <f t="shared" si="1"/>
        <v>5161</v>
      </c>
      <c r="C36" s="5">
        <f>SUM(C37:C41)</f>
        <v>2473</v>
      </c>
      <c r="D36" s="5">
        <f>SUM(D37:D41)</f>
        <v>2688</v>
      </c>
      <c r="E36" s="11">
        <f>SUM(E37:E41)</f>
        <v>139200</v>
      </c>
      <c r="F36" s="13">
        <f>SUM(F37:F41)</f>
        <v>66681</v>
      </c>
      <c r="G36" s="16">
        <f>SUM(G37:G41)</f>
        <v>72519</v>
      </c>
      <c r="H36" s="5" t="s">
        <v>39</v>
      </c>
      <c r="I36" s="5">
        <f t="shared" si="2"/>
        <v>4906</v>
      </c>
      <c r="J36" s="5">
        <f>SUM(J37:J41)</f>
        <v>2538</v>
      </c>
      <c r="K36" s="5">
        <f>SUM(K37:K41)</f>
        <v>2368</v>
      </c>
      <c r="L36" s="11">
        <f>SUM(L37:L41)</f>
        <v>303643</v>
      </c>
      <c r="M36" s="13">
        <f>SUM(M37:M41)</f>
        <v>156976</v>
      </c>
      <c r="N36" s="16">
        <f>SUM(N37:N41)</f>
        <v>146667</v>
      </c>
      <c r="O36" s="5" t="s">
        <v>37</v>
      </c>
      <c r="P36" s="5">
        <f t="shared" si="3"/>
        <v>375</v>
      </c>
      <c r="Q36" s="5">
        <f>SUM(Q37:Q41)</f>
        <v>85</v>
      </c>
      <c r="R36" s="5">
        <f>SUM(R37:R41)</f>
        <v>290</v>
      </c>
      <c r="S36" s="11">
        <f>SUM(S37:S41)</f>
        <v>36129</v>
      </c>
      <c r="T36" s="13">
        <f>SUM(T37:T41)</f>
        <v>8183</v>
      </c>
      <c r="U36" s="16">
        <f>SUM(U37:U41)</f>
        <v>27946</v>
      </c>
    </row>
    <row r="37" spans="1:21" ht="15" customHeight="1">
      <c r="A37" s="6">
        <v>25</v>
      </c>
      <c r="B37" s="5">
        <f t="shared" si="1"/>
        <v>1047</v>
      </c>
      <c r="C37" s="9">
        <v>510</v>
      </c>
      <c r="D37" s="9">
        <v>537</v>
      </c>
      <c r="E37" s="11">
        <f>SUM(F37:G37)</f>
        <v>26175</v>
      </c>
      <c r="F37" s="14">
        <f>SUMPRODUCT(A37*C37)</f>
        <v>12750</v>
      </c>
      <c r="G37" s="17">
        <f>SUMPRODUCT(A37*D37)</f>
        <v>13425</v>
      </c>
      <c r="H37" s="6">
        <v>60</v>
      </c>
      <c r="I37" s="5">
        <f t="shared" si="2"/>
        <v>1128</v>
      </c>
      <c r="J37" s="9">
        <v>641</v>
      </c>
      <c r="K37" s="9">
        <v>487</v>
      </c>
      <c r="L37" s="11">
        <f>SUM(M37:N37)</f>
        <v>67680</v>
      </c>
      <c r="M37" s="14">
        <f>SUMPRODUCT(H37*J37)</f>
        <v>38460</v>
      </c>
      <c r="N37" s="17">
        <f>SUMPRODUCT(H37*K37)</f>
        <v>29220</v>
      </c>
      <c r="O37" s="6">
        <v>95</v>
      </c>
      <c r="P37" s="5">
        <f t="shared" si="3"/>
        <v>136</v>
      </c>
      <c r="Q37" s="9">
        <v>36</v>
      </c>
      <c r="R37" s="9">
        <v>100</v>
      </c>
      <c r="S37" s="11">
        <f>SUM(T37:U37)</f>
        <v>12920</v>
      </c>
      <c r="T37" s="14">
        <f>SUMPRODUCT(O37*Q37)</f>
        <v>3420</v>
      </c>
      <c r="U37" s="17">
        <f>SUMPRODUCT(O37*R37)</f>
        <v>9500</v>
      </c>
    </row>
    <row r="38" spans="1:21" ht="15" customHeight="1">
      <c r="A38" s="6">
        <v>26</v>
      </c>
      <c r="B38" s="5">
        <f t="shared" si="1"/>
        <v>1065</v>
      </c>
      <c r="C38" s="9">
        <v>512</v>
      </c>
      <c r="D38" s="9">
        <v>553</v>
      </c>
      <c r="E38" s="11">
        <f>SUM(F38:G38)</f>
        <v>27690</v>
      </c>
      <c r="F38" s="14">
        <f>SUMPRODUCT(A38*C38)</f>
        <v>13312</v>
      </c>
      <c r="G38" s="17">
        <f>SUMPRODUCT(A38*D38)</f>
        <v>14378</v>
      </c>
      <c r="H38" s="6">
        <v>61</v>
      </c>
      <c r="I38" s="5">
        <f t="shared" si="2"/>
        <v>1019</v>
      </c>
      <c r="J38" s="9">
        <v>495</v>
      </c>
      <c r="K38" s="9">
        <v>524</v>
      </c>
      <c r="L38" s="11">
        <f>SUM(M38:N38)</f>
        <v>62159</v>
      </c>
      <c r="M38" s="14">
        <f>SUMPRODUCT(H38*J38)</f>
        <v>30195</v>
      </c>
      <c r="N38" s="17">
        <f>SUMPRODUCT(H38*K38)</f>
        <v>31964</v>
      </c>
      <c r="O38" s="6">
        <v>96</v>
      </c>
      <c r="P38" s="5">
        <f t="shared" si="3"/>
        <v>87</v>
      </c>
      <c r="Q38" s="9">
        <v>18</v>
      </c>
      <c r="R38" s="9">
        <v>69</v>
      </c>
      <c r="S38" s="11">
        <f>SUM(T38:U38)</f>
        <v>8352</v>
      </c>
      <c r="T38" s="14">
        <f>SUMPRODUCT(O38*Q38)</f>
        <v>1728</v>
      </c>
      <c r="U38" s="17">
        <f>SUMPRODUCT(O38*R38)</f>
        <v>6624</v>
      </c>
    </row>
    <row r="39" spans="1:21" ht="15" customHeight="1">
      <c r="A39" s="6">
        <v>27</v>
      </c>
      <c r="B39" s="5">
        <f t="shared" si="1"/>
        <v>1055</v>
      </c>
      <c r="C39" s="9">
        <v>495</v>
      </c>
      <c r="D39" s="9">
        <v>560</v>
      </c>
      <c r="E39" s="11">
        <f>SUM(F39:G39)</f>
        <v>28485</v>
      </c>
      <c r="F39" s="14">
        <f>SUMPRODUCT(A39*C39)</f>
        <v>13365</v>
      </c>
      <c r="G39" s="17">
        <f>SUMPRODUCT(A39*D39)</f>
        <v>15120</v>
      </c>
      <c r="H39" s="6">
        <v>62</v>
      </c>
      <c r="I39" s="5">
        <f t="shared" si="2"/>
        <v>923</v>
      </c>
      <c r="J39" s="9">
        <v>481</v>
      </c>
      <c r="K39" s="9">
        <v>442</v>
      </c>
      <c r="L39" s="11">
        <f>SUM(M39:N39)</f>
        <v>57226</v>
      </c>
      <c r="M39" s="14">
        <f>SUMPRODUCT(H39*J39)</f>
        <v>29822</v>
      </c>
      <c r="N39" s="17">
        <f>SUMPRODUCT(H39*K39)</f>
        <v>27404</v>
      </c>
      <c r="O39" s="6">
        <v>97</v>
      </c>
      <c r="P39" s="5">
        <f t="shared" si="3"/>
        <v>72</v>
      </c>
      <c r="Q39" s="9">
        <v>12</v>
      </c>
      <c r="R39" s="9">
        <v>60</v>
      </c>
      <c r="S39" s="11">
        <f>SUM(T39:U39)</f>
        <v>6984</v>
      </c>
      <c r="T39" s="14">
        <f>SUMPRODUCT(O39*Q39)</f>
        <v>1164</v>
      </c>
      <c r="U39" s="17">
        <f>SUMPRODUCT(O39*R39)</f>
        <v>5820</v>
      </c>
    </row>
    <row r="40" spans="1:21" ht="15" customHeight="1">
      <c r="A40" s="6">
        <v>28</v>
      </c>
      <c r="B40" s="5">
        <f t="shared" si="1"/>
        <v>976</v>
      </c>
      <c r="C40" s="9">
        <v>470</v>
      </c>
      <c r="D40" s="9">
        <v>506</v>
      </c>
      <c r="E40" s="11">
        <f>SUM(F40:G40)</f>
        <v>27328</v>
      </c>
      <c r="F40" s="14">
        <f>SUMPRODUCT(A40*C40)</f>
        <v>13160</v>
      </c>
      <c r="G40" s="17">
        <f>SUMPRODUCT(A40*D40)</f>
        <v>14168</v>
      </c>
      <c r="H40" s="6">
        <v>63</v>
      </c>
      <c r="I40" s="5">
        <f t="shared" si="2"/>
        <v>926</v>
      </c>
      <c r="J40" s="9">
        <v>445</v>
      </c>
      <c r="K40" s="9">
        <v>481</v>
      </c>
      <c r="L40" s="11">
        <f>SUM(M40:N40)</f>
        <v>58338</v>
      </c>
      <c r="M40" s="14">
        <f>SUMPRODUCT(H40*J40)</f>
        <v>28035</v>
      </c>
      <c r="N40" s="17">
        <f>SUMPRODUCT(H40*K40)</f>
        <v>30303</v>
      </c>
      <c r="O40" s="6">
        <v>98</v>
      </c>
      <c r="P40" s="5">
        <f t="shared" si="3"/>
        <v>47</v>
      </c>
      <c r="Q40" s="9">
        <v>10</v>
      </c>
      <c r="R40" s="9">
        <v>37</v>
      </c>
      <c r="S40" s="11">
        <f>SUM(T40:U40)</f>
        <v>4606</v>
      </c>
      <c r="T40" s="14">
        <f>SUMPRODUCT(O40*Q40)</f>
        <v>980</v>
      </c>
      <c r="U40" s="17">
        <f>SUMPRODUCT(O40*R40)</f>
        <v>3626</v>
      </c>
    </row>
    <row r="41" spans="1:21" ht="15" customHeight="1">
      <c r="A41" s="6">
        <v>29</v>
      </c>
      <c r="B41" s="5">
        <f t="shared" si="1"/>
        <v>1018</v>
      </c>
      <c r="C41" s="9">
        <v>486</v>
      </c>
      <c r="D41" s="9">
        <v>532</v>
      </c>
      <c r="E41" s="11">
        <f>SUM(F41:G41)</f>
        <v>29522</v>
      </c>
      <c r="F41" s="14">
        <f>SUMPRODUCT(A41*C41)</f>
        <v>14094</v>
      </c>
      <c r="G41" s="17">
        <f>SUMPRODUCT(A41*D41)</f>
        <v>15428</v>
      </c>
      <c r="H41" s="6">
        <v>64</v>
      </c>
      <c r="I41" s="5">
        <f t="shared" si="2"/>
        <v>910</v>
      </c>
      <c r="J41" s="9">
        <v>476</v>
      </c>
      <c r="K41" s="9">
        <v>434</v>
      </c>
      <c r="L41" s="11">
        <f>SUM(M41:N41)</f>
        <v>58240</v>
      </c>
      <c r="M41" s="14">
        <f>SUMPRODUCT(H41*J41)</f>
        <v>30464</v>
      </c>
      <c r="N41" s="17">
        <f>SUMPRODUCT(H41*K41)</f>
        <v>27776</v>
      </c>
      <c r="O41" s="6">
        <v>99</v>
      </c>
      <c r="P41" s="5">
        <f t="shared" si="3"/>
        <v>33</v>
      </c>
      <c r="Q41" s="9">
        <v>9</v>
      </c>
      <c r="R41" s="9">
        <v>24</v>
      </c>
      <c r="S41" s="11">
        <f>SUM(T41:U41)</f>
        <v>3267</v>
      </c>
      <c r="T41" s="14">
        <f>SUMPRODUCT(O41*Q41)</f>
        <v>891</v>
      </c>
      <c r="U41" s="17">
        <f>SUMPRODUCT(O41*R41)</f>
        <v>2376</v>
      </c>
    </row>
    <row r="42" spans="1:21" ht="15" customHeight="1">
      <c r="A42" s="5" t="s">
        <v>12</v>
      </c>
      <c r="B42" s="5">
        <f t="shared" si="1"/>
        <v>4683</v>
      </c>
      <c r="C42" s="5">
        <f>SUM(C43:C47)</f>
        <v>2231</v>
      </c>
      <c r="D42" s="5">
        <f>SUM(D43:D47)</f>
        <v>2452</v>
      </c>
      <c r="E42" s="11">
        <f>SUM(E43:E47)</f>
        <v>149630</v>
      </c>
      <c r="F42" s="13">
        <f>SUM(F43:F47)</f>
        <v>71190</v>
      </c>
      <c r="G42" s="16">
        <f>SUM(G43:G47)</f>
        <v>78440</v>
      </c>
      <c r="H42" s="5" t="s">
        <v>25</v>
      </c>
      <c r="I42" s="5">
        <f t="shared" si="2"/>
        <v>4009</v>
      </c>
      <c r="J42" s="5">
        <f>SUM(J43:J47)</f>
        <v>2006</v>
      </c>
      <c r="K42" s="5">
        <f>SUM(K43:K47)</f>
        <v>2003</v>
      </c>
      <c r="L42" s="11">
        <f>SUM(L43:L47)</f>
        <v>268331</v>
      </c>
      <c r="M42" s="13">
        <f>SUM(M43:M47)</f>
        <v>134261</v>
      </c>
      <c r="N42" s="16">
        <f>SUM(N43:N47)</f>
        <v>134070</v>
      </c>
      <c r="O42" s="5" t="s">
        <v>5</v>
      </c>
      <c r="P42" s="5">
        <f t="shared" si="3"/>
        <v>46</v>
      </c>
      <c r="Q42" s="5">
        <f>SUM(Q43:Q46)</f>
        <v>15</v>
      </c>
      <c r="R42" s="5">
        <f>SUM(R43:R46)</f>
        <v>31</v>
      </c>
      <c r="S42" s="11">
        <f>SUM(S43:S47)</f>
        <v>3923</v>
      </c>
      <c r="T42" s="13">
        <f>SUM(T43:T47)</f>
        <v>1104</v>
      </c>
      <c r="U42" s="16">
        <f>SUM(U43:U47)</f>
        <v>2819</v>
      </c>
    </row>
    <row r="43" spans="1:21" ht="15" customHeight="1">
      <c r="A43" s="6">
        <v>30</v>
      </c>
      <c r="B43" s="5">
        <f t="shared" si="1"/>
        <v>1004</v>
      </c>
      <c r="C43" s="9">
        <v>493</v>
      </c>
      <c r="D43" s="9">
        <v>511</v>
      </c>
      <c r="E43" s="11">
        <f>SUM(F43:G43)</f>
        <v>30120</v>
      </c>
      <c r="F43" s="14">
        <f>SUMPRODUCT(A43*C43)</f>
        <v>14790</v>
      </c>
      <c r="G43" s="17">
        <f>SUMPRODUCT(A43*D43)</f>
        <v>15330</v>
      </c>
      <c r="H43" s="6">
        <v>65</v>
      </c>
      <c r="I43" s="5">
        <f t="shared" si="2"/>
        <v>868</v>
      </c>
      <c r="J43" s="9">
        <v>443</v>
      </c>
      <c r="K43" s="9">
        <v>425</v>
      </c>
      <c r="L43" s="11">
        <f>SUM(M43:N43)</f>
        <v>56420</v>
      </c>
      <c r="M43" s="14">
        <f>SUMPRODUCT(H43*J43)</f>
        <v>28795</v>
      </c>
      <c r="N43" s="17">
        <f>SUMPRODUCT(H43*K43)</f>
        <v>27625</v>
      </c>
      <c r="O43" s="6">
        <v>100</v>
      </c>
      <c r="P43" s="5">
        <f t="shared" si="3"/>
        <v>21</v>
      </c>
      <c r="Q43" s="9">
        <v>9</v>
      </c>
      <c r="R43" s="9">
        <v>12</v>
      </c>
      <c r="S43" s="11">
        <f>SUM(T43:U43)</f>
        <v>2100</v>
      </c>
      <c r="T43" s="14">
        <f>SUMPRODUCT(O43*Q43)</f>
        <v>900</v>
      </c>
      <c r="U43" s="17">
        <f>SUMPRODUCT(O43*R43)</f>
        <v>1200</v>
      </c>
    </row>
    <row r="44" spans="1:21" ht="15" customHeight="1">
      <c r="A44" s="6">
        <v>31</v>
      </c>
      <c r="B44" s="5">
        <f t="shared" si="1"/>
        <v>902</v>
      </c>
      <c r="C44" s="9">
        <v>443</v>
      </c>
      <c r="D44" s="9">
        <v>459</v>
      </c>
      <c r="E44" s="11">
        <f>SUM(F44:G44)</f>
        <v>27962</v>
      </c>
      <c r="F44" s="14">
        <f>SUMPRODUCT(A44*C44)</f>
        <v>13733</v>
      </c>
      <c r="G44" s="17">
        <f>SUMPRODUCT(A44*D44)</f>
        <v>14229</v>
      </c>
      <c r="H44" s="6">
        <v>66</v>
      </c>
      <c r="I44" s="5">
        <f t="shared" si="2"/>
        <v>830</v>
      </c>
      <c r="J44" s="9">
        <v>405</v>
      </c>
      <c r="K44" s="9">
        <v>425</v>
      </c>
      <c r="L44" s="11">
        <f>SUM(M44:N44)</f>
        <v>54780</v>
      </c>
      <c r="M44" s="14">
        <f>SUMPRODUCT(H44*J44)</f>
        <v>26730</v>
      </c>
      <c r="N44" s="17">
        <f>SUMPRODUCT(H44*K44)</f>
        <v>28050</v>
      </c>
      <c r="O44" s="6">
        <v>101</v>
      </c>
      <c r="P44" s="5">
        <f t="shared" si="3"/>
        <v>13</v>
      </c>
      <c r="Q44" s="9">
        <v>0</v>
      </c>
      <c r="R44" s="9">
        <v>13</v>
      </c>
      <c r="S44" s="11">
        <f>SUM(T44:U44)</f>
        <v>1313</v>
      </c>
      <c r="T44" s="14">
        <f>SUMPRODUCT(O44*Q44)</f>
        <v>0</v>
      </c>
      <c r="U44" s="17">
        <f>SUMPRODUCT(O44*R44)</f>
        <v>1313</v>
      </c>
    </row>
    <row r="45" spans="1:21" ht="15" customHeight="1">
      <c r="A45" s="6">
        <v>32</v>
      </c>
      <c r="B45" s="5">
        <f t="shared" si="1"/>
        <v>990</v>
      </c>
      <c r="C45" s="9">
        <v>479</v>
      </c>
      <c r="D45" s="9">
        <v>511</v>
      </c>
      <c r="E45" s="11">
        <f>SUM(F45:G45)</f>
        <v>31680</v>
      </c>
      <c r="F45" s="14">
        <f>SUMPRODUCT(A45*C45)</f>
        <v>15328</v>
      </c>
      <c r="G45" s="17">
        <f>SUMPRODUCT(A45*D45)</f>
        <v>16352</v>
      </c>
      <c r="H45" s="6">
        <v>67</v>
      </c>
      <c r="I45" s="5">
        <f t="shared" si="2"/>
        <v>768</v>
      </c>
      <c r="J45" s="9">
        <v>385</v>
      </c>
      <c r="K45" s="9">
        <v>383</v>
      </c>
      <c r="L45" s="11">
        <f>SUM(M45:N45)</f>
        <v>51456</v>
      </c>
      <c r="M45" s="14">
        <f>SUMPRODUCT(H45*J45)</f>
        <v>25795</v>
      </c>
      <c r="N45" s="17">
        <f>SUMPRODUCT(H45*K45)</f>
        <v>25661</v>
      </c>
      <c r="O45" s="6">
        <v>102</v>
      </c>
      <c r="P45" s="5">
        <f t="shared" si="3"/>
        <v>5</v>
      </c>
      <c r="Q45" s="9">
        <v>2</v>
      </c>
      <c r="R45" s="9">
        <v>3</v>
      </c>
      <c r="S45" s="11">
        <f>SUM(T45:U45)</f>
        <v>510</v>
      </c>
      <c r="T45" s="14">
        <f>SUMPRODUCT(O45*Q45)</f>
        <v>204</v>
      </c>
      <c r="U45" s="17">
        <f>SUMPRODUCT(O45*R45)</f>
        <v>306</v>
      </c>
    </row>
    <row r="46" spans="1:21" ht="15" customHeight="1">
      <c r="A46" s="6">
        <v>33</v>
      </c>
      <c r="B46" s="5">
        <f t="shared" si="1"/>
        <v>890</v>
      </c>
      <c r="C46" s="9">
        <v>405</v>
      </c>
      <c r="D46" s="9">
        <v>485</v>
      </c>
      <c r="E46" s="11">
        <f>SUM(F46:G46)</f>
        <v>29370</v>
      </c>
      <c r="F46" s="14">
        <f>SUMPRODUCT(A46*C46)</f>
        <v>13365</v>
      </c>
      <c r="G46" s="17">
        <f>SUMPRODUCT(A46*D46)</f>
        <v>16005</v>
      </c>
      <c r="H46" s="6">
        <v>68</v>
      </c>
      <c r="I46" s="5">
        <f t="shared" si="2"/>
        <v>792</v>
      </c>
      <c r="J46" s="9">
        <v>396</v>
      </c>
      <c r="K46" s="9">
        <v>396</v>
      </c>
      <c r="L46" s="11">
        <f>SUM(M46:N46)</f>
        <v>53856</v>
      </c>
      <c r="M46" s="14">
        <f>SUMPRODUCT(H46*J46)</f>
        <v>26928</v>
      </c>
      <c r="N46" s="17">
        <f>SUMPRODUCT(H46*K46)</f>
        <v>26928</v>
      </c>
      <c r="O46" s="4" t="s">
        <v>42</v>
      </c>
      <c r="P46" s="5">
        <f t="shared" si="3"/>
        <v>7</v>
      </c>
      <c r="Q46" s="9">
        <v>4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897</v>
      </c>
      <c r="C47" s="9">
        <v>411</v>
      </c>
      <c r="D47" s="9">
        <v>486</v>
      </c>
      <c r="E47" s="11">
        <f>SUM(F47:G47)</f>
        <v>30498</v>
      </c>
      <c r="F47" s="14">
        <f>SUMPRODUCT(A47*C47)</f>
        <v>13974</v>
      </c>
      <c r="G47" s="17">
        <f>SUMPRODUCT(A47*D47)</f>
        <v>16524</v>
      </c>
      <c r="H47" s="6">
        <v>69</v>
      </c>
      <c r="I47" s="5">
        <f t="shared" si="2"/>
        <v>751</v>
      </c>
      <c r="J47" s="9">
        <v>377</v>
      </c>
      <c r="K47" s="9">
        <v>374</v>
      </c>
      <c r="L47" s="11">
        <f>SUM(M47:N47)</f>
        <v>51819</v>
      </c>
      <c r="M47" s="14">
        <f>SUMPRODUCT(H47*J47)</f>
        <v>26013</v>
      </c>
      <c r="N47" s="17">
        <f>SUMPRODUCT(H47*K47)</f>
        <v>25806</v>
      </c>
      <c r="O47" s="4" t="s">
        <v>33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32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34</v>
      </c>
      <c r="C50" s="8" t="s">
        <v>40</v>
      </c>
      <c r="D50" s="8" t="s">
        <v>23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4"/>
  </sheetPr>
  <dimension ref="A1:IV50"/>
  <sheetViews>
    <sheetView tabSelected="1" view="pageBreakPreview" zoomScale="80" zoomScaleNormal="90" zoomScaleSheetLayoutView="80" workbookViewId="0">
      <selection activeCell="AA16" sqref="AA16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>
      <c r="A1" s="2" t="s">
        <v>10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45566</v>
      </c>
      <c r="P3" s="19"/>
      <c r="Q3" s="19"/>
      <c r="R3" s="20" t="s">
        <v>50</v>
      </c>
    </row>
    <row r="4" spans="1:25" ht="15" customHeight="1">
      <c r="A4" s="3" t="s">
        <v>31</v>
      </c>
      <c r="B4" s="3" t="s">
        <v>55</v>
      </c>
      <c r="C4" s="3" t="s">
        <v>57</v>
      </c>
      <c r="D4" s="3" t="s">
        <v>58</v>
      </c>
      <c r="E4" s="10" t="s">
        <v>59</v>
      </c>
      <c r="F4" s="12" t="s">
        <v>60</v>
      </c>
      <c r="G4" s="15" t="s">
        <v>62</v>
      </c>
      <c r="H4" s="3" t="s">
        <v>63</v>
      </c>
      <c r="I4" s="3" t="s">
        <v>55</v>
      </c>
      <c r="J4" s="3" t="s">
        <v>57</v>
      </c>
      <c r="K4" s="3" t="s">
        <v>58</v>
      </c>
      <c r="L4" s="10" t="s">
        <v>59</v>
      </c>
      <c r="M4" s="12" t="s">
        <v>60</v>
      </c>
      <c r="N4" s="15" t="s">
        <v>62</v>
      </c>
      <c r="O4" s="3" t="s">
        <v>63</v>
      </c>
      <c r="P4" s="3" t="s">
        <v>45</v>
      </c>
      <c r="Q4" s="3" t="s">
        <v>57</v>
      </c>
      <c r="R4" s="3" t="s">
        <v>58</v>
      </c>
      <c r="S4" s="10" t="s">
        <v>34</v>
      </c>
      <c r="T4" s="12" t="s">
        <v>40</v>
      </c>
      <c r="U4" s="15" t="s">
        <v>23</v>
      </c>
    </row>
    <row r="5" spans="1:25" ht="15" customHeight="1">
      <c r="A5" s="4" t="s">
        <v>45</v>
      </c>
      <c r="B5" s="5">
        <f t="shared" ref="B5:G5" si="0">SUM(B6+B12+B18+B24+B30+B36+B42+I6+I12+I18+I24+I30+I36+I42+P6+P12+P18+P24+P30+P36+P42)</f>
        <v>82156</v>
      </c>
      <c r="C5" s="5">
        <f t="shared" si="0"/>
        <v>39679</v>
      </c>
      <c r="D5" s="5">
        <f t="shared" si="0"/>
        <v>42477</v>
      </c>
      <c r="E5" s="11">
        <f t="shared" si="0"/>
        <v>3797650</v>
      </c>
      <c r="F5" s="13">
        <f t="shared" si="0"/>
        <v>1782092</v>
      </c>
      <c r="G5" s="16">
        <f t="shared" si="0"/>
        <v>2015558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51</v>
      </c>
      <c r="X5" s="4" t="s">
        <v>19</v>
      </c>
      <c r="Y5" s="22" t="s">
        <v>46</v>
      </c>
    </row>
    <row r="6" spans="1:25" ht="15" customHeight="1">
      <c r="A6" s="5" t="s">
        <v>15</v>
      </c>
      <c r="B6" s="5">
        <f t="shared" ref="B6:B47" si="1">SUM(C6:D6)</f>
        <v>2766</v>
      </c>
      <c r="C6" s="5">
        <f>SUM(C7:C11)</f>
        <v>1388</v>
      </c>
      <c r="D6" s="5">
        <f>SUM(D7:D11)</f>
        <v>1378</v>
      </c>
      <c r="E6" s="11">
        <f>SUM(E7:E11)</f>
        <v>5894</v>
      </c>
      <c r="F6" s="13">
        <f>SUM(F7:F11)</f>
        <v>3011</v>
      </c>
      <c r="G6" s="16">
        <f>SUM(G7:G11)</f>
        <v>2883</v>
      </c>
      <c r="H6" s="5" t="s">
        <v>64</v>
      </c>
      <c r="I6" s="5">
        <f t="shared" ref="I6:I47" si="2">SUM(J6:K6)</f>
        <v>5052</v>
      </c>
      <c r="J6" s="5">
        <f>SUM(J7:J11)</f>
        <v>2444</v>
      </c>
      <c r="K6" s="5">
        <f>SUM(K7:K11)</f>
        <v>2608</v>
      </c>
      <c r="L6" s="11">
        <f>SUM(L7:L11)</f>
        <v>187221</v>
      </c>
      <c r="M6" s="13">
        <f>SUM(M7:M11)</f>
        <v>90594</v>
      </c>
      <c r="N6" s="16">
        <f>SUM(N7:N11)</f>
        <v>96627</v>
      </c>
      <c r="O6" s="5" t="s">
        <v>35</v>
      </c>
      <c r="P6" s="5">
        <f t="shared" ref="P6:P47" si="3">SUM(Q6:R6)</f>
        <v>3988</v>
      </c>
      <c r="Q6" s="5">
        <f>SUM(Q7:Q11)</f>
        <v>1927</v>
      </c>
      <c r="R6" s="5">
        <f>SUM(R7:R11)</f>
        <v>2061</v>
      </c>
      <c r="S6" s="11">
        <f>SUM(S7:S11)</f>
        <v>287436</v>
      </c>
      <c r="T6" s="13">
        <f>SUM(T7:T11)</f>
        <v>138843</v>
      </c>
      <c r="U6" s="16">
        <f>SUM(U7:U11)</f>
        <v>148593</v>
      </c>
      <c r="W6" s="21" t="s">
        <v>18</v>
      </c>
      <c r="X6" s="4">
        <f>SUM(B6+B12+B18)</f>
        <v>9524</v>
      </c>
      <c r="Y6" s="23">
        <f>AVERAGE(X6/(B5-P47))</f>
        <v>0.11592579969813525</v>
      </c>
    </row>
    <row r="7" spans="1:25" ht="15" customHeight="1">
      <c r="A7" s="6">
        <v>0</v>
      </c>
      <c r="B7" s="5">
        <f t="shared" si="1"/>
        <v>487</v>
      </c>
      <c r="C7" s="9">
        <v>237</v>
      </c>
      <c r="D7" s="9">
        <v>250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943</v>
      </c>
      <c r="J7" s="9">
        <v>458</v>
      </c>
      <c r="K7" s="9">
        <v>485</v>
      </c>
      <c r="L7" s="11">
        <f>SUM(M7:N7)</f>
        <v>33005</v>
      </c>
      <c r="M7" s="14">
        <f>SUMPRODUCT(H7*J7)</f>
        <v>16030</v>
      </c>
      <c r="N7" s="17">
        <f>SUMPRODUCT(H7*K7)</f>
        <v>16975</v>
      </c>
      <c r="O7" s="6">
        <v>70</v>
      </c>
      <c r="P7" s="5">
        <f t="shared" si="3"/>
        <v>773</v>
      </c>
      <c r="Q7" s="9">
        <v>375</v>
      </c>
      <c r="R7" s="9">
        <v>398</v>
      </c>
      <c r="S7" s="11">
        <f>SUM(T7:U7)</f>
        <v>54110</v>
      </c>
      <c r="T7" s="14">
        <f>SUMPRODUCT(O7*Q7)</f>
        <v>26250</v>
      </c>
      <c r="U7" s="17">
        <f>SUMPRODUCT(O7*R7)</f>
        <v>27860</v>
      </c>
      <c r="W7" s="21" t="s">
        <v>4</v>
      </c>
      <c r="X7" s="4">
        <f>SUM(B24+B30+B36+B42+I6+I12+I18+I24+I30+I36)</f>
        <v>52723</v>
      </c>
      <c r="Y7" s="23">
        <f>AVERAGE(X7/(B5-P47))</f>
        <v>0.64174253858513075</v>
      </c>
    </row>
    <row r="8" spans="1:25" ht="15" customHeight="1">
      <c r="A8" s="6">
        <v>1</v>
      </c>
      <c r="B8" s="5">
        <f t="shared" si="1"/>
        <v>528</v>
      </c>
      <c r="C8" s="9">
        <v>256</v>
      </c>
      <c r="D8" s="9">
        <v>272</v>
      </c>
      <c r="E8" s="11">
        <f>SUM(F8:G8)</f>
        <v>528</v>
      </c>
      <c r="F8" s="14">
        <f>SUMPRODUCT(A8*C8)</f>
        <v>256</v>
      </c>
      <c r="G8" s="17">
        <f>SUMPRODUCT(A8*D8)</f>
        <v>272</v>
      </c>
      <c r="H8" s="6">
        <v>36</v>
      </c>
      <c r="I8" s="5">
        <f t="shared" si="2"/>
        <v>988</v>
      </c>
      <c r="J8" s="9">
        <v>479</v>
      </c>
      <c r="K8" s="9">
        <v>509</v>
      </c>
      <c r="L8" s="11">
        <f>SUM(M8:N8)</f>
        <v>35568</v>
      </c>
      <c r="M8" s="14">
        <f>SUMPRODUCT(H8*J8)</f>
        <v>17244</v>
      </c>
      <c r="N8" s="17">
        <f>SUMPRODUCT(H8*K8)</f>
        <v>18324</v>
      </c>
      <c r="O8" s="6">
        <v>71</v>
      </c>
      <c r="P8" s="5">
        <f t="shared" si="3"/>
        <v>728</v>
      </c>
      <c r="Q8" s="9">
        <v>370</v>
      </c>
      <c r="R8" s="9">
        <v>358</v>
      </c>
      <c r="S8" s="11">
        <f>SUM(T8:U8)</f>
        <v>51688</v>
      </c>
      <c r="T8" s="14">
        <f>SUMPRODUCT(O8*Q8)</f>
        <v>26270</v>
      </c>
      <c r="U8" s="17">
        <f>SUMPRODUCT(O8*R8)</f>
        <v>25418</v>
      </c>
      <c r="W8" s="21" t="s">
        <v>7</v>
      </c>
      <c r="X8" s="4">
        <f>SUM(I42+P6+P12+P18+P24+P30+P36+P42)</f>
        <v>19909</v>
      </c>
      <c r="Y8" s="23">
        <f>AVERAGE(X8/(B5-P47))</f>
        <v>0.24233166171673401</v>
      </c>
    </row>
    <row r="9" spans="1:25" ht="15" customHeight="1">
      <c r="A9" s="6">
        <v>2</v>
      </c>
      <c r="B9" s="5">
        <f t="shared" si="1"/>
        <v>534</v>
      </c>
      <c r="C9" s="9">
        <v>271</v>
      </c>
      <c r="D9" s="9">
        <v>263</v>
      </c>
      <c r="E9" s="11">
        <f>SUM(F9:G9)</f>
        <v>1068</v>
      </c>
      <c r="F9" s="14">
        <f>SUMPRODUCT(A9*C9)</f>
        <v>542</v>
      </c>
      <c r="G9" s="17">
        <f>SUMPRODUCT(A9*D9)</f>
        <v>526</v>
      </c>
      <c r="H9" s="6">
        <v>37</v>
      </c>
      <c r="I9" s="5">
        <f t="shared" si="2"/>
        <v>1028</v>
      </c>
      <c r="J9" s="9">
        <v>484</v>
      </c>
      <c r="K9" s="9">
        <v>544</v>
      </c>
      <c r="L9" s="11">
        <f>SUM(M9:N9)</f>
        <v>38036</v>
      </c>
      <c r="M9" s="14">
        <f>SUMPRODUCT(H9*J9)</f>
        <v>17908</v>
      </c>
      <c r="N9" s="17">
        <f>SUMPRODUCT(H9*K9)</f>
        <v>20128</v>
      </c>
      <c r="O9" s="6">
        <v>72</v>
      </c>
      <c r="P9" s="5">
        <f t="shared" si="3"/>
        <v>790</v>
      </c>
      <c r="Q9" s="9">
        <v>376</v>
      </c>
      <c r="R9" s="9">
        <v>414</v>
      </c>
      <c r="S9" s="11">
        <f>SUM(T9:U9)</f>
        <v>56880</v>
      </c>
      <c r="T9" s="14">
        <f>SUMPRODUCT(O9*Q9)</f>
        <v>27072</v>
      </c>
      <c r="U9" s="17">
        <f>SUMPRODUCT(O9*R9)</f>
        <v>29808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570</v>
      </c>
      <c r="C10" s="9">
        <v>283</v>
      </c>
      <c r="D10" s="9">
        <v>287</v>
      </c>
      <c r="E10" s="11">
        <f>SUM(F10:G10)</f>
        <v>1710</v>
      </c>
      <c r="F10" s="14">
        <f>SUMPRODUCT(A10*C10)</f>
        <v>849</v>
      </c>
      <c r="G10" s="17">
        <f>SUMPRODUCT(A10*D10)</f>
        <v>861</v>
      </c>
      <c r="H10" s="6">
        <v>38</v>
      </c>
      <c r="I10" s="5">
        <f t="shared" si="2"/>
        <v>1015</v>
      </c>
      <c r="J10" s="9">
        <v>485</v>
      </c>
      <c r="K10" s="9">
        <v>530</v>
      </c>
      <c r="L10" s="11">
        <f>SUM(M10:N10)</f>
        <v>38570</v>
      </c>
      <c r="M10" s="14">
        <f>SUMPRODUCT(H10*J10)</f>
        <v>18430</v>
      </c>
      <c r="N10" s="17">
        <f>SUMPRODUCT(H10*K10)</f>
        <v>20140</v>
      </c>
      <c r="O10" s="6">
        <v>73</v>
      </c>
      <c r="P10" s="5">
        <f t="shared" si="3"/>
        <v>820</v>
      </c>
      <c r="Q10" s="9">
        <v>393</v>
      </c>
      <c r="R10" s="9">
        <v>427</v>
      </c>
      <c r="S10" s="11">
        <f>SUM(T10:U10)</f>
        <v>59860</v>
      </c>
      <c r="T10" s="14">
        <f>SUMPRODUCT(O10*Q10)</f>
        <v>28689</v>
      </c>
      <c r="U10" s="17">
        <f>SUMPRODUCT(O10*R10)</f>
        <v>31171</v>
      </c>
    </row>
    <row r="11" spans="1:25" ht="15" customHeight="1">
      <c r="A11" s="6">
        <v>4</v>
      </c>
      <c r="B11" s="5">
        <f t="shared" si="1"/>
        <v>647</v>
      </c>
      <c r="C11" s="9">
        <v>341</v>
      </c>
      <c r="D11" s="9">
        <v>306</v>
      </c>
      <c r="E11" s="11">
        <f>SUM(F11:G11)</f>
        <v>2588</v>
      </c>
      <c r="F11" s="14">
        <f>SUMPRODUCT(A11*C11)</f>
        <v>1364</v>
      </c>
      <c r="G11" s="17">
        <f>SUMPRODUCT(A11*D11)</f>
        <v>1224</v>
      </c>
      <c r="H11" s="6">
        <v>39</v>
      </c>
      <c r="I11" s="5">
        <f t="shared" si="2"/>
        <v>1078</v>
      </c>
      <c r="J11" s="9">
        <v>538</v>
      </c>
      <c r="K11" s="9">
        <v>540</v>
      </c>
      <c r="L11" s="11">
        <f>SUM(M11:N11)</f>
        <v>42042</v>
      </c>
      <c r="M11" s="14">
        <f>SUMPRODUCT(H11*J11)</f>
        <v>20982</v>
      </c>
      <c r="N11" s="17">
        <f>SUMPRODUCT(H11*K11)</f>
        <v>21060</v>
      </c>
      <c r="O11" s="6">
        <v>74</v>
      </c>
      <c r="P11" s="5">
        <f t="shared" si="3"/>
        <v>877</v>
      </c>
      <c r="Q11" s="9">
        <v>413</v>
      </c>
      <c r="R11" s="9">
        <v>464</v>
      </c>
      <c r="S11" s="11">
        <f>SUM(T11:U11)</f>
        <v>64898</v>
      </c>
      <c r="T11" s="14">
        <f>SUMPRODUCT(O11*Q11)</f>
        <v>30562</v>
      </c>
      <c r="U11" s="17">
        <f>SUMPRODUCT(O11*R11)</f>
        <v>34336</v>
      </c>
    </row>
    <row r="12" spans="1:25" ht="15" customHeight="1">
      <c r="A12" s="5" t="s">
        <v>36</v>
      </c>
      <c r="B12" s="5">
        <f t="shared" si="1"/>
        <v>3451</v>
      </c>
      <c r="C12" s="5">
        <f>SUM(C13:C17)</f>
        <v>1786</v>
      </c>
      <c r="D12" s="5">
        <f>SUM(D13:D17)</f>
        <v>1665</v>
      </c>
      <c r="E12" s="11">
        <f>SUM(E13:E17)</f>
        <v>24282</v>
      </c>
      <c r="F12" s="13">
        <f>SUM(F13:F17)</f>
        <v>12586</v>
      </c>
      <c r="G12" s="16">
        <f>SUM(G13:G17)</f>
        <v>11696</v>
      </c>
      <c r="H12" s="5" t="s">
        <v>44</v>
      </c>
      <c r="I12" s="5">
        <f t="shared" si="2"/>
        <v>5832</v>
      </c>
      <c r="J12" s="5">
        <f>SUM(J13:J17)</f>
        <v>2883</v>
      </c>
      <c r="K12" s="5">
        <f>SUM(K13:K17)</f>
        <v>2949</v>
      </c>
      <c r="L12" s="11">
        <f>SUM(L13:L17)</f>
        <v>245032</v>
      </c>
      <c r="M12" s="13">
        <f>SUM(M13:M17)</f>
        <v>121132</v>
      </c>
      <c r="N12" s="16">
        <f>SUM(N13:N17)</f>
        <v>123900</v>
      </c>
      <c r="O12" s="5" t="s">
        <v>67</v>
      </c>
      <c r="P12" s="5">
        <f t="shared" si="3"/>
        <v>4283</v>
      </c>
      <c r="Q12" s="5">
        <f>SUM(Q13:Q17)</f>
        <v>1911</v>
      </c>
      <c r="R12" s="5">
        <f>SUM(R13:R17)</f>
        <v>2372</v>
      </c>
      <c r="S12" s="11">
        <f>SUM(S13:S17)</f>
        <v>328783</v>
      </c>
      <c r="T12" s="13">
        <f>SUM(T13:T17)</f>
        <v>146617</v>
      </c>
      <c r="U12" s="16">
        <f>SUM(U13:U17)</f>
        <v>182166</v>
      </c>
    </row>
    <row r="13" spans="1:25" ht="15" customHeight="1">
      <c r="A13" s="6">
        <v>5</v>
      </c>
      <c r="B13" s="5">
        <f t="shared" si="1"/>
        <v>660</v>
      </c>
      <c r="C13" s="9">
        <v>324</v>
      </c>
      <c r="D13" s="9">
        <v>336</v>
      </c>
      <c r="E13" s="11">
        <f>SUM(F13:G13)</f>
        <v>3300</v>
      </c>
      <c r="F13" s="14">
        <f>SUMPRODUCT(A13*C13)</f>
        <v>1620</v>
      </c>
      <c r="G13" s="17">
        <f>SUMPRODUCT(A13*D13)</f>
        <v>1680</v>
      </c>
      <c r="H13" s="6">
        <v>40</v>
      </c>
      <c r="I13" s="5">
        <f t="shared" si="2"/>
        <v>1145</v>
      </c>
      <c r="J13" s="9">
        <v>582</v>
      </c>
      <c r="K13" s="9">
        <v>563</v>
      </c>
      <c r="L13" s="11">
        <f>SUM(M13:N13)</f>
        <v>45800</v>
      </c>
      <c r="M13" s="14">
        <f>SUMPRODUCT(H13*J13)</f>
        <v>23280</v>
      </c>
      <c r="N13" s="17">
        <f>SUMPRODUCT(H13*K13)</f>
        <v>22520</v>
      </c>
      <c r="O13" s="6">
        <v>75</v>
      </c>
      <c r="P13" s="5">
        <f t="shared" si="3"/>
        <v>1023</v>
      </c>
      <c r="Q13" s="9">
        <v>477</v>
      </c>
      <c r="R13" s="9">
        <v>546</v>
      </c>
      <c r="S13" s="11">
        <f>SUM(T13:U13)</f>
        <v>76725</v>
      </c>
      <c r="T13" s="14">
        <f>SUMPRODUCT(O13*Q13)</f>
        <v>35775</v>
      </c>
      <c r="U13" s="17">
        <f>SUMPRODUCT(O13*R13)</f>
        <v>40950</v>
      </c>
    </row>
    <row r="14" spans="1:25" ht="15" customHeight="1">
      <c r="A14" s="6">
        <v>6</v>
      </c>
      <c r="B14" s="5">
        <f t="shared" si="1"/>
        <v>662</v>
      </c>
      <c r="C14" s="9">
        <v>343</v>
      </c>
      <c r="D14" s="9">
        <v>319</v>
      </c>
      <c r="E14" s="11">
        <f>SUM(F14:G14)</f>
        <v>3972</v>
      </c>
      <c r="F14" s="14">
        <f>SUMPRODUCT(A14*C14)</f>
        <v>2058</v>
      </c>
      <c r="G14" s="17">
        <f>SUMPRODUCT(A14*D14)</f>
        <v>1914</v>
      </c>
      <c r="H14" s="6">
        <v>41</v>
      </c>
      <c r="I14" s="5">
        <f t="shared" si="2"/>
        <v>1153</v>
      </c>
      <c r="J14" s="9">
        <v>557</v>
      </c>
      <c r="K14" s="9">
        <v>596</v>
      </c>
      <c r="L14" s="11">
        <f>SUM(M14:N14)</f>
        <v>47273</v>
      </c>
      <c r="M14" s="14">
        <f>SUMPRODUCT(H14*J14)</f>
        <v>22837</v>
      </c>
      <c r="N14" s="17">
        <f>SUMPRODUCT(H14*K14)</f>
        <v>24436</v>
      </c>
      <c r="O14" s="6">
        <v>76</v>
      </c>
      <c r="P14" s="5">
        <f t="shared" si="3"/>
        <v>969</v>
      </c>
      <c r="Q14" s="9">
        <v>432</v>
      </c>
      <c r="R14" s="9">
        <v>537</v>
      </c>
      <c r="S14" s="11">
        <f>SUM(T14:U14)</f>
        <v>73644</v>
      </c>
      <c r="T14" s="14">
        <f>SUMPRODUCT(O14*Q14)</f>
        <v>32832</v>
      </c>
      <c r="U14" s="17">
        <f>SUMPRODUCT(O14*R14)</f>
        <v>40812</v>
      </c>
    </row>
    <row r="15" spans="1:25" ht="15" customHeight="1">
      <c r="A15" s="6">
        <v>7</v>
      </c>
      <c r="B15" s="5">
        <f t="shared" si="1"/>
        <v>727</v>
      </c>
      <c r="C15" s="9">
        <v>401</v>
      </c>
      <c r="D15" s="9">
        <v>326</v>
      </c>
      <c r="E15" s="11">
        <f>SUM(F15:G15)</f>
        <v>5089</v>
      </c>
      <c r="F15" s="14">
        <f>SUMPRODUCT(A15*C15)</f>
        <v>2807</v>
      </c>
      <c r="G15" s="17">
        <f>SUMPRODUCT(A15*D15)</f>
        <v>2282</v>
      </c>
      <c r="H15" s="6">
        <v>42</v>
      </c>
      <c r="I15" s="5">
        <f t="shared" si="2"/>
        <v>1190</v>
      </c>
      <c r="J15" s="9">
        <v>578</v>
      </c>
      <c r="K15" s="9">
        <v>612</v>
      </c>
      <c r="L15" s="11">
        <f>SUM(M15:N15)</f>
        <v>49980</v>
      </c>
      <c r="M15" s="14">
        <f>SUMPRODUCT(H15*J15)</f>
        <v>24276</v>
      </c>
      <c r="N15" s="17">
        <f>SUMPRODUCT(H15*K15)</f>
        <v>25704</v>
      </c>
      <c r="O15" s="6">
        <v>77</v>
      </c>
      <c r="P15" s="5">
        <f t="shared" si="3"/>
        <v>961</v>
      </c>
      <c r="Q15" s="9">
        <v>435</v>
      </c>
      <c r="R15" s="9">
        <v>526</v>
      </c>
      <c r="S15" s="11">
        <f>SUM(T15:U15)</f>
        <v>73997</v>
      </c>
      <c r="T15" s="14">
        <f>SUMPRODUCT(O15*Q15)</f>
        <v>33495</v>
      </c>
      <c r="U15" s="17">
        <f>SUMPRODUCT(O15*R15)</f>
        <v>40502</v>
      </c>
    </row>
    <row r="16" spans="1:25" ht="15" customHeight="1">
      <c r="A16" s="6">
        <v>8</v>
      </c>
      <c r="B16" s="5">
        <f t="shared" si="1"/>
        <v>697</v>
      </c>
      <c r="C16" s="9">
        <v>361</v>
      </c>
      <c r="D16" s="9">
        <v>336</v>
      </c>
      <c r="E16" s="11">
        <f>SUM(F16:G16)</f>
        <v>5576</v>
      </c>
      <c r="F16" s="14">
        <f>SUMPRODUCT(A16*C16)</f>
        <v>2888</v>
      </c>
      <c r="G16" s="17">
        <f>SUMPRODUCT(A16*D16)</f>
        <v>2688</v>
      </c>
      <c r="H16" s="6">
        <v>43</v>
      </c>
      <c r="I16" s="5">
        <f t="shared" si="2"/>
        <v>1157</v>
      </c>
      <c r="J16" s="9">
        <v>565</v>
      </c>
      <c r="K16" s="9">
        <v>592</v>
      </c>
      <c r="L16" s="11">
        <f>SUM(M16:N16)</f>
        <v>49751</v>
      </c>
      <c r="M16" s="14">
        <f>SUMPRODUCT(H16*J16)</f>
        <v>24295</v>
      </c>
      <c r="N16" s="17">
        <f>SUMPRODUCT(H16*K16)</f>
        <v>25456</v>
      </c>
      <c r="O16" s="6">
        <v>78</v>
      </c>
      <c r="P16" s="5">
        <f t="shared" si="3"/>
        <v>653</v>
      </c>
      <c r="Q16" s="9">
        <v>278</v>
      </c>
      <c r="R16" s="9">
        <v>375</v>
      </c>
      <c r="S16" s="11">
        <f>SUM(T16:U16)</f>
        <v>50934</v>
      </c>
      <c r="T16" s="14">
        <f>SUMPRODUCT(O16*Q16)</f>
        <v>21684</v>
      </c>
      <c r="U16" s="17">
        <f>SUMPRODUCT(O16*R16)</f>
        <v>29250</v>
      </c>
    </row>
    <row r="17" spans="1:21" ht="15" customHeight="1">
      <c r="A17" s="6">
        <v>9</v>
      </c>
      <c r="B17" s="5">
        <f t="shared" si="1"/>
        <v>705</v>
      </c>
      <c r="C17" s="9">
        <v>357</v>
      </c>
      <c r="D17" s="9">
        <v>348</v>
      </c>
      <c r="E17" s="11">
        <f>SUM(F17:G17)</f>
        <v>6345</v>
      </c>
      <c r="F17" s="14">
        <f>SUMPRODUCT(A17*C17)</f>
        <v>3213</v>
      </c>
      <c r="G17" s="17">
        <f>SUMPRODUCT(A17*D17)</f>
        <v>3132</v>
      </c>
      <c r="H17" s="6">
        <v>44</v>
      </c>
      <c r="I17" s="5">
        <f t="shared" si="2"/>
        <v>1187</v>
      </c>
      <c r="J17" s="9">
        <v>601</v>
      </c>
      <c r="K17" s="9">
        <v>586</v>
      </c>
      <c r="L17" s="11">
        <f>SUM(M17:N17)</f>
        <v>52228</v>
      </c>
      <c r="M17" s="14">
        <f>SUMPRODUCT(H17*J17)</f>
        <v>26444</v>
      </c>
      <c r="N17" s="17">
        <f>SUMPRODUCT(H17*K17)</f>
        <v>25784</v>
      </c>
      <c r="O17" s="6">
        <v>79</v>
      </c>
      <c r="P17" s="5">
        <f t="shared" si="3"/>
        <v>677</v>
      </c>
      <c r="Q17" s="9">
        <v>289</v>
      </c>
      <c r="R17" s="9">
        <v>388</v>
      </c>
      <c r="S17" s="11">
        <f>SUM(T17:U17)</f>
        <v>53483</v>
      </c>
      <c r="T17" s="14">
        <f>SUMPRODUCT(O17*Q17)</f>
        <v>22831</v>
      </c>
      <c r="U17" s="17">
        <f>SUMPRODUCT(O17*R17)</f>
        <v>30652</v>
      </c>
    </row>
    <row r="18" spans="1:21" ht="15" customHeight="1">
      <c r="A18" s="5" t="s">
        <v>30</v>
      </c>
      <c r="B18" s="5">
        <f t="shared" si="1"/>
        <v>3307</v>
      </c>
      <c r="C18" s="5">
        <f>SUM(C19:C23)</f>
        <v>1668</v>
      </c>
      <c r="D18" s="5">
        <f>SUM(D19:D23)</f>
        <v>1639</v>
      </c>
      <c r="E18" s="11">
        <f>SUM(E19:E23)</f>
        <v>39437</v>
      </c>
      <c r="F18" s="13">
        <f>SUM(F19:F23)</f>
        <v>19900</v>
      </c>
      <c r="G18" s="16">
        <f>SUM(G19:G23)</f>
        <v>19537</v>
      </c>
      <c r="H18" s="5" t="s">
        <v>65</v>
      </c>
      <c r="I18" s="5">
        <f t="shared" si="2"/>
        <v>6340</v>
      </c>
      <c r="J18" s="5">
        <f>SUM(J19:J23)</f>
        <v>3232</v>
      </c>
      <c r="K18" s="5">
        <f>SUM(K19:K23)</f>
        <v>3108</v>
      </c>
      <c r="L18" s="11">
        <f>SUM(L19:L23)</f>
        <v>298106</v>
      </c>
      <c r="M18" s="13">
        <f>SUM(M19:M23)</f>
        <v>151917</v>
      </c>
      <c r="N18" s="16">
        <f>SUM(N19:N23)</f>
        <v>146189</v>
      </c>
      <c r="O18" s="5" t="s">
        <v>2</v>
      </c>
      <c r="P18" s="5">
        <f t="shared" si="3"/>
        <v>3546</v>
      </c>
      <c r="Q18" s="5">
        <f>SUM(Q19:Q23)</f>
        <v>1397</v>
      </c>
      <c r="R18" s="5">
        <f>SUM(R19:R23)</f>
        <v>2149</v>
      </c>
      <c r="S18" s="11">
        <f>SUM(S19:S23)</f>
        <v>290461</v>
      </c>
      <c r="T18" s="13">
        <f>SUM(T19:T23)</f>
        <v>114408</v>
      </c>
      <c r="U18" s="16">
        <f>SUM(U19:U23)</f>
        <v>176053</v>
      </c>
    </row>
    <row r="19" spans="1:21" ht="15" customHeight="1">
      <c r="A19" s="6">
        <v>10</v>
      </c>
      <c r="B19" s="5">
        <f t="shared" si="1"/>
        <v>707</v>
      </c>
      <c r="C19" s="9">
        <v>360</v>
      </c>
      <c r="D19" s="9">
        <v>347</v>
      </c>
      <c r="E19" s="11">
        <f>SUM(F19:G19)</f>
        <v>7070</v>
      </c>
      <c r="F19" s="14">
        <f>SUMPRODUCT(A19*C19)</f>
        <v>3600</v>
      </c>
      <c r="G19" s="17">
        <f>SUMPRODUCT(A19*D19)</f>
        <v>3470</v>
      </c>
      <c r="H19" s="6">
        <v>45</v>
      </c>
      <c r="I19" s="5">
        <f t="shared" si="2"/>
        <v>1237</v>
      </c>
      <c r="J19" s="9">
        <v>631</v>
      </c>
      <c r="K19" s="9">
        <v>606</v>
      </c>
      <c r="L19" s="11">
        <f>SUM(M19:N19)</f>
        <v>55665</v>
      </c>
      <c r="M19" s="14">
        <f>SUMPRODUCT(H19*J19)</f>
        <v>28395</v>
      </c>
      <c r="N19" s="17">
        <f>SUMPRODUCT(H19*K19)</f>
        <v>27270</v>
      </c>
      <c r="O19" s="6">
        <v>80</v>
      </c>
      <c r="P19" s="5">
        <f t="shared" si="3"/>
        <v>762</v>
      </c>
      <c r="Q19" s="9">
        <v>304</v>
      </c>
      <c r="R19" s="9">
        <v>458</v>
      </c>
      <c r="S19" s="11">
        <f>SUM(T19:U19)</f>
        <v>60960</v>
      </c>
      <c r="T19" s="14">
        <f>SUMPRODUCT(O19*Q19)</f>
        <v>24320</v>
      </c>
      <c r="U19" s="17">
        <f>SUMPRODUCT(O19*R19)</f>
        <v>36640</v>
      </c>
    </row>
    <row r="20" spans="1:21" ht="15" customHeight="1">
      <c r="A20" s="6">
        <v>11</v>
      </c>
      <c r="B20" s="5">
        <f t="shared" si="1"/>
        <v>675</v>
      </c>
      <c r="C20" s="9">
        <v>331</v>
      </c>
      <c r="D20" s="9">
        <v>344</v>
      </c>
      <c r="E20" s="11">
        <f>SUM(F20:G20)</f>
        <v>7425</v>
      </c>
      <c r="F20" s="14">
        <f>SUMPRODUCT(A20*C20)</f>
        <v>3641</v>
      </c>
      <c r="G20" s="17">
        <f>SUMPRODUCT(A20*D20)</f>
        <v>3784</v>
      </c>
      <c r="H20" s="6">
        <v>46</v>
      </c>
      <c r="I20" s="5">
        <f t="shared" si="2"/>
        <v>1245</v>
      </c>
      <c r="J20" s="9">
        <v>634</v>
      </c>
      <c r="K20" s="9">
        <v>611</v>
      </c>
      <c r="L20" s="11">
        <f>SUM(M20:N20)</f>
        <v>57270</v>
      </c>
      <c r="M20" s="14">
        <f>SUMPRODUCT(H20*J20)</f>
        <v>29164</v>
      </c>
      <c r="N20" s="17">
        <f>SUMPRODUCT(H20*K20)</f>
        <v>28106</v>
      </c>
      <c r="O20" s="6">
        <v>81</v>
      </c>
      <c r="P20" s="5">
        <f t="shared" si="3"/>
        <v>741</v>
      </c>
      <c r="Q20" s="9">
        <v>298</v>
      </c>
      <c r="R20" s="9">
        <v>443</v>
      </c>
      <c r="S20" s="11">
        <f>SUM(T20:U20)</f>
        <v>60021</v>
      </c>
      <c r="T20" s="14">
        <f>SUMPRODUCT(O20*Q20)</f>
        <v>24138</v>
      </c>
      <c r="U20" s="17">
        <f>SUMPRODUCT(O20*R20)</f>
        <v>35883</v>
      </c>
    </row>
    <row r="21" spans="1:21" ht="15" customHeight="1">
      <c r="A21" s="6">
        <v>12</v>
      </c>
      <c r="B21" s="5">
        <f t="shared" si="1"/>
        <v>682</v>
      </c>
      <c r="C21" s="9">
        <v>352</v>
      </c>
      <c r="D21" s="9">
        <v>330</v>
      </c>
      <c r="E21" s="11">
        <f>SUM(F21:G21)</f>
        <v>8184</v>
      </c>
      <c r="F21" s="14">
        <f>SUMPRODUCT(A21*C21)</f>
        <v>4224</v>
      </c>
      <c r="G21" s="17">
        <f>SUMPRODUCT(A21*D21)</f>
        <v>3960</v>
      </c>
      <c r="H21" s="6">
        <v>47</v>
      </c>
      <c r="I21" s="5">
        <f t="shared" si="2"/>
        <v>1284</v>
      </c>
      <c r="J21" s="9">
        <v>690</v>
      </c>
      <c r="K21" s="9">
        <v>594</v>
      </c>
      <c r="L21" s="11">
        <f>SUM(M21:N21)</f>
        <v>60348</v>
      </c>
      <c r="M21" s="14">
        <f>SUMPRODUCT(H21*J21)</f>
        <v>32430</v>
      </c>
      <c r="N21" s="17">
        <f>SUMPRODUCT(H21*K21)</f>
        <v>27918</v>
      </c>
      <c r="O21" s="6">
        <v>82</v>
      </c>
      <c r="P21" s="5">
        <f t="shared" si="3"/>
        <v>710</v>
      </c>
      <c r="Q21" s="9">
        <v>274</v>
      </c>
      <c r="R21" s="9">
        <v>436</v>
      </c>
      <c r="S21" s="11">
        <f>SUM(T21:U21)</f>
        <v>58220</v>
      </c>
      <c r="T21" s="14">
        <f>SUMPRODUCT(O21*Q21)</f>
        <v>22468</v>
      </c>
      <c r="U21" s="17">
        <f>SUMPRODUCT(O21*R21)</f>
        <v>35752</v>
      </c>
    </row>
    <row r="22" spans="1:21" ht="15" customHeight="1">
      <c r="A22" s="6">
        <v>13</v>
      </c>
      <c r="B22" s="5">
        <f t="shared" si="1"/>
        <v>644</v>
      </c>
      <c r="C22" s="9">
        <v>315</v>
      </c>
      <c r="D22" s="9">
        <v>329</v>
      </c>
      <c r="E22" s="11">
        <f>SUM(F22:G22)</f>
        <v>8372</v>
      </c>
      <c r="F22" s="14">
        <f>SUMPRODUCT(A22*C22)</f>
        <v>4095</v>
      </c>
      <c r="G22" s="17">
        <f>SUMPRODUCT(A22*D22)</f>
        <v>4277</v>
      </c>
      <c r="H22" s="6">
        <v>48</v>
      </c>
      <c r="I22" s="5">
        <f t="shared" si="2"/>
        <v>1303</v>
      </c>
      <c r="J22" s="9">
        <v>645</v>
      </c>
      <c r="K22" s="9">
        <v>658</v>
      </c>
      <c r="L22" s="11">
        <f>SUM(M22:N22)</f>
        <v>62544</v>
      </c>
      <c r="M22" s="14">
        <f>SUMPRODUCT(H22*J22)</f>
        <v>30960</v>
      </c>
      <c r="N22" s="17">
        <f>SUMPRODUCT(H22*K22)</f>
        <v>31584</v>
      </c>
      <c r="O22" s="6">
        <v>83</v>
      </c>
      <c r="P22" s="5">
        <f t="shared" si="3"/>
        <v>712</v>
      </c>
      <c r="Q22" s="9">
        <v>282</v>
      </c>
      <c r="R22" s="9">
        <v>430</v>
      </c>
      <c r="S22" s="11">
        <f>SUM(T22:U22)</f>
        <v>59096</v>
      </c>
      <c r="T22" s="14">
        <f>SUMPRODUCT(O22*Q22)</f>
        <v>23406</v>
      </c>
      <c r="U22" s="17">
        <f>SUMPRODUCT(O22*R22)</f>
        <v>35690</v>
      </c>
    </row>
    <row r="23" spans="1:21" ht="15" customHeight="1">
      <c r="A23" s="6">
        <v>14</v>
      </c>
      <c r="B23" s="5">
        <f t="shared" si="1"/>
        <v>599</v>
      </c>
      <c r="C23" s="9">
        <v>310</v>
      </c>
      <c r="D23" s="9">
        <v>289</v>
      </c>
      <c r="E23" s="11">
        <f>SUM(F23:G23)</f>
        <v>8386</v>
      </c>
      <c r="F23" s="14">
        <f>SUMPRODUCT(A23*C23)</f>
        <v>4340</v>
      </c>
      <c r="G23" s="17">
        <f>SUMPRODUCT(A23*D23)</f>
        <v>4046</v>
      </c>
      <c r="H23" s="6">
        <v>49</v>
      </c>
      <c r="I23" s="5">
        <f t="shared" si="2"/>
        <v>1271</v>
      </c>
      <c r="J23" s="9">
        <v>632</v>
      </c>
      <c r="K23" s="9">
        <v>639</v>
      </c>
      <c r="L23" s="11">
        <f>SUM(M23:N23)</f>
        <v>62279</v>
      </c>
      <c r="M23" s="14">
        <f>SUMPRODUCT(H23*J23)</f>
        <v>30968</v>
      </c>
      <c r="N23" s="17">
        <f>SUMPRODUCT(H23*K23)</f>
        <v>31311</v>
      </c>
      <c r="O23" s="6">
        <v>84</v>
      </c>
      <c r="P23" s="5">
        <f t="shared" si="3"/>
        <v>621</v>
      </c>
      <c r="Q23" s="9">
        <v>239</v>
      </c>
      <c r="R23" s="9">
        <v>382</v>
      </c>
      <c r="S23" s="11">
        <f>SUM(T23:U23)</f>
        <v>52164</v>
      </c>
      <c r="T23" s="14">
        <f>SUMPRODUCT(O23*Q23)</f>
        <v>20076</v>
      </c>
      <c r="U23" s="17">
        <f>SUMPRODUCT(O23*R23)</f>
        <v>32088</v>
      </c>
    </row>
    <row r="24" spans="1:21" ht="15" customHeight="1">
      <c r="A24" s="5" t="s">
        <v>29</v>
      </c>
      <c r="B24" s="5">
        <f t="shared" si="1"/>
        <v>3166</v>
      </c>
      <c r="C24" s="5">
        <f>SUM(C25:C29)</f>
        <v>1613</v>
      </c>
      <c r="D24" s="5">
        <f>SUM(D25:D29)</f>
        <v>1553</v>
      </c>
      <c r="E24" s="11">
        <f>SUM(E25:E29)</f>
        <v>53893</v>
      </c>
      <c r="F24" s="13">
        <f>SUM(F25:F29)</f>
        <v>27431</v>
      </c>
      <c r="G24" s="16">
        <f>SUM(G25:G29)</f>
        <v>26462</v>
      </c>
      <c r="H24" s="5" t="s">
        <v>52</v>
      </c>
      <c r="I24" s="5">
        <f t="shared" si="2"/>
        <v>6759</v>
      </c>
      <c r="J24" s="5">
        <f>SUM(J25:J29)</f>
        <v>3339</v>
      </c>
      <c r="K24" s="5">
        <f>SUM(K25:K29)</f>
        <v>3420</v>
      </c>
      <c r="L24" s="11">
        <f>SUM(L25:L29)</f>
        <v>351463</v>
      </c>
      <c r="M24" s="13">
        <f>SUM(M25:M29)</f>
        <v>173593</v>
      </c>
      <c r="N24" s="16">
        <f>SUM(N25:N29)</f>
        <v>177870</v>
      </c>
      <c r="O24" s="5" t="s">
        <v>68</v>
      </c>
      <c r="P24" s="5">
        <f t="shared" si="3"/>
        <v>2400</v>
      </c>
      <c r="Q24" s="5">
        <f>SUM(Q25:Q29)</f>
        <v>839</v>
      </c>
      <c r="R24" s="5">
        <f>SUM(R25:R29)</f>
        <v>1561</v>
      </c>
      <c r="S24" s="11">
        <f>SUM(S25:S29)</f>
        <v>208526</v>
      </c>
      <c r="T24" s="13">
        <f>SUM(T25:T29)</f>
        <v>72831</v>
      </c>
      <c r="U24" s="16">
        <f>SUM(U25:U29)</f>
        <v>135695</v>
      </c>
    </row>
    <row r="25" spans="1:21" ht="15" customHeight="1">
      <c r="A25" s="6">
        <v>15</v>
      </c>
      <c r="B25" s="5">
        <f t="shared" si="1"/>
        <v>604</v>
      </c>
      <c r="C25" s="9">
        <v>307</v>
      </c>
      <c r="D25" s="9">
        <v>297</v>
      </c>
      <c r="E25" s="11">
        <f>SUM(F25:G25)</f>
        <v>9060</v>
      </c>
      <c r="F25" s="14">
        <f>SUMPRODUCT(A25*C25)</f>
        <v>4605</v>
      </c>
      <c r="G25" s="17">
        <f>SUMPRODUCT(A25*D25)</f>
        <v>4455</v>
      </c>
      <c r="H25" s="6">
        <v>50</v>
      </c>
      <c r="I25" s="5">
        <f t="shared" si="2"/>
        <v>1320</v>
      </c>
      <c r="J25" s="9">
        <v>655</v>
      </c>
      <c r="K25" s="9">
        <v>665</v>
      </c>
      <c r="L25" s="11">
        <f>SUM(M25:N25)</f>
        <v>66000</v>
      </c>
      <c r="M25" s="14">
        <f>SUMPRODUCT(H25*J25)</f>
        <v>32750</v>
      </c>
      <c r="N25" s="17">
        <f>SUMPRODUCT(H25*K25)</f>
        <v>33250</v>
      </c>
      <c r="O25" s="6">
        <v>85</v>
      </c>
      <c r="P25" s="5">
        <f t="shared" si="3"/>
        <v>507</v>
      </c>
      <c r="Q25" s="9">
        <v>190</v>
      </c>
      <c r="R25" s="9">
        <v>317</v>
      </c>
      <c r="S25" s="11">
        <f>SUM(T25:U25)</f>
        <v>43095</v>
      </c>
      <c r="T25" s="14">
        <f>SUMPRODUCT(O25*Q25)</f>
        <v>16150</v>
      </c>
      <c r="U25" s="17">
        <f>SUMPRODUCT(O25*R25)</f>
        <v>26945</v>
      </c>
    </row>
    <row r="26" spans="1:21" ht="15" customHeight="1">
      <c r="A26" s="6">
        <v>16</v>
      </c>
      <c r="B26" s="5">
        <f t="shared" si="1"/>
        <v>679</v>
      </c>
      <c r="C26" s="9">
        <v>362</v>
      </c>
      <c r="D26" s="9">
        <v>317</v>
      </c>
      <c r="E26" s="11">
        <f>SUM(F26:G26)</f>
        <v>10864</v>
      </c>
      <c r="F26" s="14">
        <f>SUMPRODUCT(A26*C26)</f>
        <v>5792</v>
      </c>
      <c r="G26" s="17">
        <f>SUMPRODUCT(A26*D26)</f>
        <v>5072</v>
      </c>
      <c r="H26" s="6">
        <v>51</v>
      </c>
      <c r="I26" s="5">
        <f t="shared" si="2"/>
        <v>1404</v>
      </c>
      <c r="J26" s="9">
        <v>679</v>
      </c>
      <c r="K26" s="9">
        <v>725</v>
      </c>
      <c r="L26" s="11">
        <f>SUM(M26:N26)</f>
        <v>71604</v>
      </c>
      <c r="M26" s="14">
        <f>SUMPRODUCT(H26*J26)</f>
        <v>34629</v>
      </c>
      <c r="N26" s="17">
        <f>SUMPRODUCT(H26*K26)</f>
        <v>36975</v>
      </c>
      <c r="O26" s="6">
        <v>86</v>
      </c>
      <c r="P26" s="5">
        <f t="shared" si="3"/>
        <v>552</v>
      </c>
      <c r="Q26" s="9">
        <v>206</v>
      </c>
      <c r="R26" s="9">
        <v>346</v>
      </c>
      <c r="S26" s="11">
        <f>SUM(T26:U26)</f>
        <v>47472</v>
      </c>
      <c r="T26" s="14">
        <f>SUMPRODUCT(O26*Q26)</f>
        <v>17716</v>
      </c>
      <c r="U26" s="17">
        <f>SUMPRODUCT(O26*R26)</f>
        <v>29756</v>
      </c>
    </row>
    <row r="27" spans="1:21" ht="15" customHeight="1">
      <c r="A27" s="6">
        <v>17</v>
      </c>
      <c r="B27" s="5">
        <f t="shared" si="1"/>
        <v>601</v>
      </c>
      <c r="C27" s="9">
        <v>297</v>
      </c>
      <c r="D27" s="9">
        <v>304</v>
      </c>
      <c r="E27" s="11">
        <f>SUM(F27:G27)</f>
        <v>10217</v>
      </c>
      <c r="F27" s="14">
        <f>SUMPRODUCT(A27*C27)</f>
        <v>5049</v>
      </c>
      <c r="G27" s="17">
        <f>SUMPRODUCT(A27*D27)</f>
        <v>5168</v>
      </c>
      <c r="H27" s="6">
        <v>52</v>
      </c>
      <c r="I27" s="5">
        <f t="shared" si="2"/>
        <v>1340</v>
      </c>
      <c r="J27" s="9">
        <v>693</v>
      </c>
      <c r="K27" s="9">
        <v>647</v>
      </c>
      <c r="L27" s="11">
        <f>SUM(M27:N27)</f>
        <v>69680</v>
      </c>
      <c r="M27" s="14">
        <f>SUMPRODUCT(H27*J27)</f>
        <v>36036</v>
      </c>
      <c r="N27" s="17">
        <f>SUMPRODUCT(H27*K27)</f>
        <v>33644</v>
      </c>
      <c r="O27" s="6">
        <v>87</v>
      </c>
      <c r="P27" s="5">
        <f t="shared" si="3"/>
        <v>472</v>
      </c>
      <c r="Q27" s="9">
        <v>155</v>
      </c>
      <c r="R27" s="9">
        <v>317</v>
      </c>
      <c r="S27" s="11">
        <f>SUM(T27:U27)</f>
        <v>41064</v>
      </c>
      <c r="T27" s="14">
        <f>SUMPRODUCT(O27*Q27)</f>
        <v>13485</v>
      </c>
      <c r="U27" s="17">
        <f>SUMPRODUCT(O27*R27)</f>
        <v>27579</v>
      </c>
    </row>
    <row r="28" spans="1:21" ht="15" customHeight="1">
      <c r="A28" s="6">
        <v>18</v>
      </c>
      <c r="B28" s="5">
        <f t="shared" si="1"/>
        <v>606</v>
      </c>
      <c r="C28" s="9">
        <v>308</v>
      </c>
      <c r="D28" s="9">
        <v>298</v>
      </c>
      <c r="E28" s="11">
        <f>SUM(F28:G28)</f>
        <v>10908</v>
      </c>
      <c r="F28" s="14">
        <f>SUMPRODUCT(A28*C28)</f>
        <v>5544</v>
      </c>
      <c r="G28" s="17">
        <f>SUMPRODUCT(A28*D28)</f>
        <v>5364</v>
      </c>
      <c r="H28" s="6">
        <v>53</v>
      </c>
      <c r="I28" s="5">
        <f t="shared" si="2"/>
        <v>1351</v>
      </c>
      <c r="J28" s="9">
        <v>670</v>
      </c>
      <c r="K28" s="9">
        <v>681</v>
      </c>
      <c r="L28" s="11">
        <f>SUM(M28:N28)</f>
        <v>71603</v>
      </c>
      <c r="M28" s="14">
        <f>SUMPRODUCT(H28*J28)</f>
        <v>35510</v>
      </c>
      <c r="N28" s="17">
        <f>SUMPRODUCT(H28*K28)</f>
        <v>36093</v>
      </c>
      <c r="O28" s="6">
        <v>88</v>
      </c>
      <c r="P28" s="5">
        <f t="shared" si="3"/>
        <v>446</v>
      </c>
      <c r="Q28" s="9">
        <v>152</v>
      </c>
      <c r="R28" s="9">
        <v>294</v>
      </c>
      <c r="S28" s="11">
        <f>SUM(T28:U28)</f>
        <v>39248</v>
      </c>
      <c r="T28" s="14">
        <f>SUMPRODUCT(O28*Q28)</f>
        <v>13376</v>
      </c>
      <c r="U28" s="17">
        <f>SUMPRODUCT(O28*R28)</f>
        <v>25872</v>
      </c>
    </row>
    <row r="29" spans="1:21" ht="15" customHeight="1">
      <c r="A29" s="6">
        <v>19</v>
      </c>
      <c r="B29" s="5">
        <f t="shared" si="1"/>
        <v>676</v>
      </c>
      <c r="C29" s="9">
        <v>339</v>
      </c>
      <c r="D29" s="9">
        <v>337</v>
      </c>
      <c r="E29" s="11">
        <f>SUM(F29:G29)</f>
        <v>12844</v>
      </c>
      <c r="F29" s="14">
        <f>SUMPRODUCT(A29*C29)</f>
        <v>6441</v>
      </c>
      <c r="G29" s="17">
        <f>SUMPRODUCT(A29*D29)</f>
        <v>6403</v>
      </c>
      <c r="H29" s="6">
        <v>54</v>
      </c>
      <c r="I29" s="5">
        <f t="shared" si="2"/>
        <v>1344</v>
      </c>
      <c r="J29" s="9">
        <v>642</v>
      </c>
      <c r="K29" s="9">
        <v>702</v>
      </c>
      <c r="L29" s="11">
        <f>SUM(M29:N29)</f>
        <v>72576</v>
      </c>
      <c r="M29" s="14">
        <f>SUMPRODUCT(H29*J29)</f>
        <v>34668</v>
      </c>
      <c r="N29" s="17">
        <f>SUMPRODUCT(H29*K29)</f>
        <v>37908</v>
      </c>
      <c r="O29" s="6">
        <v>89</v>
      </c>
      <c r="P29" s="5">
        <f t="shared" si="3"/>
        <v>423</v>
      </c>
      <c r="Q29" s="9">
        <v>136</v>
      </c>
      <c r="R29" s="9">
        <v>287</v>
      </c>
      <c r="S29" s="11">
        <f>SUM(T29:U29)</f>
        <v>37647</v>
      </c>
      <c r="T29" s="14">
        <f>SUMPRODUCT(O29*Q29)</f>
        <v>12104</v>
      </c>
      <c r="U29" s="17">
        <f>SUMPRODUCT(O29*R29)</f>
        <v>25543</v>
      </c>
    </row>
    <row r="30" spans="1:21" ht="15" customHeight="1">
      <c r="A30" s="5" t="s">
        <v>53</v>
      </c>
      <c r="B30" s="5">
        <f t="shared" si="1"/>
        <v>4455</v>
      </c>
      <c r="C30" s="5">
        <f>SUM(C31:C35)</f>
        <v>2238</v>
      </c>
      <c r="D30" s="5">
        <f>SUM(D31:D35)</f>
        <v>2217</v>
      </c>
      <c r="E30" s="11">
        <f>SUM(E31:E35)</f>
        <v>98661</v>
      </c>
      <c r="F30" s="13">
        <f>SUM(F31:F35)</f>
        <v>49499</v>
      </c>
      <c r="G30" s="16">
        <f>SUM(G31:G35)</f>
        <v>49162</v>
      </c>
      <c r="H30" s="5" t="s">
        <v>66</v>
      </c>
      <c r="I30" s="5">
        <f t="shared" si="2"/>
        <v>6323</v>
      </c>
      <c r="J30" s="5">
        <f>SUM(J31:J35)</f>
        <v>3254</v>
      </c>
      <c r="K30" s="5">
        <f>SUM(K31:K35)</f>
        <v>3069</v>
      </c>
      <c r="L30" s="11">
        <f>SUM(L31:L35)</f>
        <v>359950</v>
      </c>
      <c r="M30" s="13">
        <f>SUM(M31:M35)</f>
        <v>185310</v>
      </c>
      <c r="N30" s="16">
        <f>SUM(N31:N35)</f>
        <v>174640</v>
      </c>
      <c r="O30" s="5" t="s">
        <v>69</v>
      </c>
      <c r="P30" s="5">
        <f t="shared" si="3"/>
        <v>1243</v>
      </c>
      <c r="Q30" s="5">
        <f>SUM(Q31:Q35)</f>
        <v>375</v>
      </c>
      <c r="R30" s="5">
        <f>SUM(R31:R35)</f>
        <v>868</v>
      </c>
      <c r="S30" s="11">
        <f>SUM(S31:S35)</f>
        <v>113811</v>
      </c>
      <c r="T30" s="13">
        <f>SUM(T31:T35)</f>
        <v>34281</v>
      </c>
      <c r="U30" s="16">
        <f>SUM(U31:U35)</f>
        <v>79530</v>
      </c>
    </row>
    <row r="31" spans="1:21" ht="15" customHeight="1">
      <c r="A31" s="6">
        <v>20</v>
      </c>
      <c r="B31" s="5">
        <f t="shared" si="1"/>
        <v>782</v>
      </c>
      <c r="C31" s="9">
        <v>411</v>
      </c>
      <c r="D31" s="9">
        <v>371</v>
      </c>
      <c r="E31" s="11">
        <f>SUM(F31:G31)</f>
        <v>15640</v>
      </c>
      <c r="F31" s="14">
        <f>SUMPRODUCT(A31*C31)</f>
        <v>8220</v>
      </c>
      <c r="G31" s="17">
        <f>SUMPRODUCT(A31*D31)</f>
        <v>7420</v>
      </c>
      <c r="H31" s="6">
        <v>55</v>
      </c>
      <c r="I31" s="5">
        <f t="shared" si="2"/>
        <v>1360</v>
      </c>
      <c r="J31" s="9">
        <v>689</v>
      </c>
      <c r="K31" s="9">
        <v>671</v>
      </c>
      <c r="L31" s="11">
        <f>SUM(M31:N31)</f>
        <v>74800</v>
      </c>
      <c r="M31" s="14">
        <f>SUMPRODUCT(H31*J31)</f>
        <v>37895</v>
      </c>
      <c r="N31" s="17">
        <f>SUMPRODUCT(H31*K31)</f>
        <v>36905</v>
      </c>
      <c r="O31" s="6">
        <v>90</v>
      </c>
      <c r="P31" s="5">
        <f t="shared" si="3"/>
        <v>349</v>
      </c>
      <c r="Q31" s="9">
        <v>109</v>
      </c>
      <c r="R31" s="9">
        <v>240</v>
      </c>
      <c r="S31" s="11">
        <f>SUM(T31:U31)</f>
        <v>31410</v>
      </c>
      <c r="T31" s="14">
        <f>SUMPRODUCT(O31*Q31)</f>
        <v>9810</v>
      </c>
      <c r="U31" s="17">
        <f>SUMPRODUCT(O31*R31)</f>
        <v>21600</v>
      </c>
    </row>
    <row r="32" spans="1:21" ht="15" customHeight="1">
      <c r="A32" s="6">
        <v>21</v>
      </c>
      <c r="B32" s="5">
        <f t="shared" si="1"/>
        <v>803</v>
      </c>
      <c r="C32" s="9">
        <v>408</v>
      </c>
      <c r="D32" s="9">
        <v>395</v>
      </c>
      <c r="E32" s="11">
        <f>SUM(F32:G32)</f>
        <v>16863</v>
      </c>
      <c r="F32" s="14">
        <f>SUMPRODUCT(A32*C32)</f>
        <v>8568</v>
      </c>
      <c r="G32" s="17">
        <f>SUMPRODUCT(A32*D32)</f>
        <v>8295</v>
      </c>
      <c r="H32" s="6">
        <v>56</v>
      </c>
      <c r="I32" s="5">
        <f t="shared" si="2"/>
        <v>1312</v>
      </c>
      <c r="J32" s="9">
        <v>666</v>
      </c>
      <c r="K32" s="9">
        <v>646</v>
      </c>
      <c r="L32" s="11">
        <f>SUM(M32:N32)</f>
        <v>73472</v>
      </c>
      <c r="M32" s="14">
        <f>SUMPRODUCT(H32*J32)</f>
        <v>37296</v>
      </c>
      <c r="N32" s="17">
        <f>SUMPRODUCT(H32*K32)</f>
        <v>36176</v>
      </c>
      <c r="O32" s="6">
        <v>91</v>
      </c>
      <c r="P32" s="5">
        <f t="shared" si="3"/>
        <v>319</v>
      </c>
      <c r="Q32" s="9">
        <v>115</v>
      </c>
      <c r="R32" s="9">
        <v>204</v>
      </c>
      <c r="S32" s="11">
        <f>SUM(T32:U32)</f>
        <v>29029</v>
      </c>
      <c r="T32" s="14">
        <f>SUMPRODUCT(O32*Q32)</f>
        <v>10465</v>
      </c>
      <c r="U32" s="17">
        <f>SUMPRODUCT(O32*R32)</f>
        <v>18564</v>
      </c>
    </row>
    <row r="33" spans="1:21" ht="15" customHeight="1">
      <c r="A33" s="6">
        <v>22</v>
      </c>
      <c r="B33" s="5">
        <f t="shared" si="1"/>
        <v>873</v>
      </c>
      <c r="C33" s="9">
        <v>426</v>
      </c>
      <c r="D33" s="9">
        <v>447</v>
      </c>
      <c r="E33" s="11">
        <f>SUM(F33:G33)</f>
        <v>19206</v>
      </c>
      <c r="F33" s="14">
        <f>SUMPRODUCT(A33*C33)</f>
        <v>9372</v>
      </c>
      <c r="G33" s="17">
        <f>SUMPRODUCT(A33*D33)</f>
        <v>9834</v>
      </c>
      <c r="H33" s="6">
        <v>57</v>
      </c>
      <c r="I33" s="5">
        <f t="shared" si="2"/>
        <v>1312</v>
      </c>
      <c r="J33" s="9">
        <v>674</v>
      </c>
      <c r="K33" s="9">
        <v>638</v>
      </c>
      <c r="L33" s="11">
        <f>SUM(M33:N33)</f>
        <v>74784</v>
      </c>
      <c r="M33" s="14">
        <f>SUMPRODUCT(H33*J33)</f>
        <v>38418</v>
      </c>
      <c r="N33" s="17">
        <f>SUMPRODUCT(H33*K33)</f>
        <v>36366</v>
      </c>
      <c r="O33" s="6">
        <v>92</v>
      </c>
      <c r="P33" s="5">
        <f t="shared" si="3"/>
        <v>239</v>
      </c>
      <c r="Q33" s="9">
        <v>68</v>
      </c>
      <c r="R33" s="9">
        <v>171</v>
      </c>
      <c r="S33" s="11">
        <f>SUM(T33:U33)</f>
        <v>21988</v>
      </c>
      <c r="T33" s="14">
        <f>SUMPRODUCT(O33*Q33)</f>
        <v>6256</v>
      </c>
      <c r="U33" s="17">
        <f>SUMPRODUCT(O33*R33)</f>
        <v>15732</v>
      </c>
    </row>
    <row r="34" spans="1:21" ht="15" customHeight="1">
      <c r="A34" s="6">
        <v>23</v>
      </c>
      <c r="B34" s="5">
        <f t="shared" si="1"/>
        <v>976</v>
      </c>
      <c r="C34" s="9">
        <v>493</v>
      </c>
      <c r="D34" s="9">
        <v>483</v>
      </c>
      <c r="E34" s="11">
        <f>SUM(F34:G34)</f>
        <v>22448</v>
      </c>
      <c r="F34" s="14">
        <f>SUMPRODUCT(A34*C34)</f>
        <v>11339</v>
      </c>
      <c r="G34" s="17">
        <f>SUMPRODUCT(A34*D34)</f>
        <v>11109</v>
      </c>
      <c r="H34" s="6">
        <v>58</v>
      </c>
      <c r="I34" s="5">
        <f t="shared" si="2"/>
        <v>1107</v>
      </c>
      <c r="J34" s="9">
        <v>574</v>
      </c>
      <c r="K34" s="9">
        <v>533</v>
      </c>
      <c r="L34" s="11">
        <f>SUM(M34:N34)</f>
        <v>64206</v>
      </c>
      <c r="M34" s="14">
        <f>SUMPRODUCT(H34*J34)</f>
        <v>33292</v>
      </c>
      <c r="N34" s="17">
        <f>SUMPRODUCT(H34*K34)</f>
        <v>30914</v>
      </c>
      <c r="O34" s="6">
        <v>93</v>
      </c>
      <c r="P34" s="5">
        <f t="shared" si="3"/>
        <v>200</v>
      </c>
      <c r="Q34" s="9">
        <v>52</v>
      </c>
      <c r="R34" s="9">
        <v>148</v>
      </c>
      <c r="S34" s="11">
        <f>SUM(T34:U34)</f>
        <v>18600</v>
      </c>
      <c r="T34" s="14">
        <f>SUMPRODUCT(O34*Q34)</f>
        <v>4836</v>
      </c>
      <c r="U34" s="17">
        <f>SUMPRODUCT(O34*R34)</f>
        <v>13764</v>
      </c>
    </row>
    <row r="35" spans="1:21" ht="15" customHeight="1">
      <c r="A35" s="6">
        <v>24</v>
      </c>
      <c r="B35" s="5">
        <f t="shared" si="1"/>
        <v>1021</v>
      </c>
      <c r="C35" s="9">
        <v>500</v>
      </c>
      <c r="D35" s="9">
        <v>521</v>
      </c>
      <c r="E35" s="11">
        <f>SUM(F35:G35)</f>
        <v>24504</v>
      </c>
      <c r="F35" s="14">
        <f>SUMPRODUCT(A35*C35)</f>
        <v>12000</v>
      </c>
      <c r="G35" s="17">
        <f>SUMPRODUCT(A35*D35)</f>
        <v>12504</v>
      </c>
      <c r="H35" s="6">
        <v>59</v>
      </c>
      <c r="I35" s="5">
        <f t="shared" si="2"/>
        <v>1232</v>
      </c>
      <c r="J35" s="9">
        <v>651</v>
      </c>
      <c r="K35" s="9">
        <v>581</v>
      </c>
      <c r="L35" s="11">
        <f>SUM(M35:N35)</f>
        <v>72688</v>
      </c>
      <c r="M35" s="14">
        <f>SUMPRODUCT(H35*J35)</f>
        <v>38409</v>
      </c>
      <c r="N35" s="17">
        <f>SUMPRODUCT(H35*K35)</f>
        <v>34279</v>
      </c>
      <c r="O35" s="6">
        <v>94</v>
      </c>
      <c r="P35" s="5">
        <f t="shared" si="3"/>
        <v>136</v>
      </c>
      <c r="Q35" s="9">
        <v>31</v>
      </c>
      <c r="R35" s="9">
        <v>105</v>
      </c>
      <c r="S35" s="11">
        <f>SUM(T35:U35)</f>
        <v>12784</v>
      </c>
      <c r="T35" s="14">
        <f>SUMPRODUCT(O35*Q35)</f>
        <v>2914</v>
      </c>
      <c r="U35" s="17">
        <f>SUMPRODUCT(O35*R35)</f>
        <v>9870</v>
      </c>
    </row>
    <row r="36" spans="1:21" ht="15" customHeight="1">
      <c r="A36" s="5" t="s">
        <v>54</v>
      </c>
      <c r="B36" s="5">
        <f t="shared" si="1"/>
        <v>5168</v>
      </c>
      <c r="C36" s="5">
        <f>SUM(C37:C41)</f>
        <v>2485</v>
      </c>
      <c r="D36" s="5">
        <f>SUM(D37:D41)</f>
        <v>2683</v>
      </c>
      <c r="E36" s="11">
        <f>SUM(E37:E41)</f>
        <v>139480</v>
      </c>
      <c r="F36" s="13">
        <f>SUM(F37:F41)</f>
        <v>67052</v>
      </c>
      <c r="G36" s="16">
        <f>SUM(G37:G41)</f>
        <v>72428</v>
      </c>
      <c r="H36" s="5" t="s">
        <v>61</v>
      </c>
      <c r="I36" s="5">
        <f t="shared" si="2"/>
        <v>4935</v>
      </c>
      <c r="J36" s="5">
        <f>SUM(J37:J41)</f>
        <v>2564</v>
      </c>
      <c r="K36" s="5">
        <f>SUM(K37:K41)</f>
        <v>2371</v>
      </c>
      <c r="L36" s="11">
        <f>SUM(L37:L41)</f>
        <v>305380</v>
      </c>
      <c r="M36" s="13">
        <f>SUM(M37:M41)</f>
        <v>158558</v>
      </c>
      <c r="N36" s="16">
        <f>SUM(N37:N41)</f>
        <v>146822</v>
      </c>
      <c r="O36" s="5" t="s">
        <v>70</v>
      </c>
      <c r="P36" s="5">
        <f t="shared" si="3"/>
        <v>378</v>
      </c>
      <c r="Q36" s="5">
        <f>SUM(Q37:Q41)</f>
        <v>82</v>
      </c>
      <c r="R36" s="5">
        <f>SUM(R37:R41)</f>
        <v>296</v>
      </c>
      <c r="S36" s="11">
        <f>SUM(S37:S41)</f>
        <v>36397</v>
      </c>
      <c r="T36" s="13">
        <f>SUM(T37:T41)</f>
        <v>7888</v>
      </c>
      <c r="U36" s="16">
        <f>SUM(U37:U41)</f>
        <v>28509</v>
      </c>
    </row>
    <row r="37" spans="1:21" ht="15" customHeight="1">
      <c r="A37" s="6">
        <v>25</v>
      </c>
      <c r="B37" s="5">
        <f t="shared" si="1"/>
        <v>1023</v>
      </c>
      <c r="C37" s="9">
        <v>497</v>
      </c>
      <c r="D37" s="9">
        <v>526</v>
      </c>
      <c r="E37" s="11">
        <f>SUM(F37:G37)</f>
        <v>25575</v>
      </c>
      <c r="F37" s="14">
        <f>SUMPRODUCT(A37*C37)</f>
        <v>12425</v>
      </c>
      <c r="G37" s="17">
        <f>SUMPRODUCT(A37*D37)</f>
        <v>13150</v>
      </c>
      <c r="H37" s="6">
        <v>60</v>
      </c>
      <c r="I37" s="5">
        <f t="shared" si="2"/>
        <v>1153</v>
      </c>
      <c r="J37" s="9">
        <v>648</v>
      </c>
      <c r="K37" s="9">
        <v>505</v>
      </c>
      <c r="L37" s="11">
        <f>SUM(M37:N37)</f>
        <v>69180</v>
      </c>
      <c r="M37" s="14">
        <f>SUMPRODUCT(H37*J37)</f>
        <v>38880</v>
      </c>
      <c r="N37" s="17">
        <f>SUMPRODUCT(H37*K37)</f>
        <v>30300</v>
      </c>
      <c r="O37" s="6">
        <v>95</v>
      </c>
      <c r="P37" s="5">
        <f t="shared" si="3"/>
        <v>145</v>
      </c>
      <c r="Q37" s="9">
        <v>35</v>
      </c>
      <c r="R37" s="9">
        <v>110</v>
      </c>
      <c r="S37" s="11">
        <f>SUM(T37:U37)</f>
        <v>13775</v>
      </c>
      <c r="T37" s="14">
        <f>SUMPRODUCT(O37*Q37)</f>
        <v>3325</v>
      </c>
      <c r="U37" s="17">
        <f>SUMPRODUCT(O37*R37)</f>
        <v>10450</v>
      </c>
    </row>
    <row r="38" spans="1:21" ht="15" customHeight="1">
      <c r="A38" s="6">
        <v>26</v>
      </c>
      <c r="B38" s="5">
        <f t="shared" si="1"/>
        <v>1056</v>
      </c>
      <c r="C38" s="9">
        <v>516</v>
      </c>
      <c r="D38" s="9">
        <v>540</v>
      </c>
      <c r="E38" s="11">
        <f>SUM(F38:G38)</f>
        <v>27456</v>
      </c>
      <c r="F38" s="14">
        <f>SUMPRODUCT(A38*C38)</f>
        <v>13416</v>
      </c>
      <c r="G38" s="17">
        <f>SUMPRODUCT(A38*D38)</f>
        <v>14040</v>
      </c>
      <c r="H38" s="6">
        <v>61</v>
      </c>
      <c r="I38" s="5">
        <f t="shared" si="2"/>
        <v>1023</v>
      </c>
      <c r="J38" s="9">
        <v>518</v>
      </c>
      <c r="K38" s="9">
        <v>505</v>
      </c>
      <c r="L38" s="11">
        <f>SUM(M38:N38)</f>
        <v>62403</v>
      </c>
      <c r="M38" s="14">
        <f>SUMPRODUCT(H38*J38)</f>
        <v>31598</v>
      </c>
      <c r="N38" s="17">
        <f>SUMPRODUCT(H38*K38)</f>
        <v>30805</v>
      </c>
      <c r="O38" s="6">
        <v>96</v>
      </c>
      <c r="P38" s="5">
        <f t="shared" si="3"/>
        <v>82</v>
      </c>
      <c r="Q38" s="9">
        <v>19</v>
      </c>
      <c r="R38" s="9">
        <v>63</v>
      </c>
      <c r="S38" s="11">
        <f>SUM(T38:U38)</f>
        <v>7872</v>
      </c>
      <c r="T38" s="14">
        <f>SUMPRODUCT(O38*Q38)</f>
        <v>1824</v>
      </c>
      <c r="U38" s="17">
        <f>SUMPRODUCT(O38*R38)</f>
        <v>6048</v>
      </c>
    </row>
    <row r="39" spans="1:21" ht="15" customHeight="1">
      <c r="A39" s="6">
        <v>27</v>
      </c>
      <c r="B39" s="5">
        <f t="shared" si="1"/>
        <v>1062</v>
      </c>
      <c r="C39" s="9">
        <v>489</v>
      </c>
      <c r="D39" s="9">
        <v>573</v>
      </c>
      <c r="E39" s="11">
        <f>SUM(F39:G39)</f>
        <v>28674</v>
      </c>
      <c r="F39" s="14">
        <f>SUMPRODUCT(A39*C39)</f>
        <v>13203</v>
      </c>
      <c r="G39" s="17">
        <f>SUMPRODUCT(A39*D39)</f>
        <v>15471</v>
      </c>
      <c r="H39" s="6">
        <v>62</v>
      </c>
      <c r="I39" s="5">
        <f t="shared" si="2"/>
        <v>933</v>
      </c>
      <c r="J39" s="9">
        <v>476</v>
      </c>
      <c r="K39" s="9">
        <v>457</v>
      </c>
      <c r="L39" s="11">
        <f>SUM(M39:N39)</f>
        <v>57846</v>
      </c>
      <c r="M39" s="14">
        <f>SUMPRODUCT(H39*J39)</f>
        <v>29512</v>
      </c>
      <c r="N39" s="17">
        <f>SUMPRODUCT(H39*K39)</f>
        <v>28334</v>
      </c>
      <c r="O39" s="6">
        <v>97</v>
      </c>
      <c r="P39" s="5">
        <f t="shared" si="3"/>
        <v>76</v>
      </c>
      <c r="Q39" s="9">
        <v>12</v>
      </c>
      <c r="R39" s="9">
        <v>64</v>
      </c>
      <c r="S39" s="11">
        <f>SUM(T39:U39)</f>
        <v>7372</v>
      </c>
      <c r="T39" s="14">
        <f>SUMPRODUCT(O39*Q39)</f>
        <v>1164</v>
      </c>
      <c r="U39" s="17">
        <f>SUMPRODUCT(O39*R39)</f>
        <v>6208</v>
      </c>
    </row>
    <row r="40" spans="1:21" ht="15" customHeight="1">
      <c r="A40" s="6">
        <v>28</v>
      </c>
      <c r="B40" s="5">
        <f t="shared" si="1"/>
        <v>1008</v>
      </c>
      <c r="C40" s="9">
        <v>499</v>
      </c>
      <c r="D40" s="9">
        <v>509</v>
      </c>
      <c r="E40" s="11">
        <f>SUM(F40:G40)</f>
        <v>28224</v>
      </c>
      <c r="F40" s="14">
        <f>SUMPRODUCT(A40*C40)</f>
        <v>13972</v>
      </c>
      <c r="G40" s="17">
        <f>SUMPRODUCT(A40*D40)</f>
        <v>14252</v>
      </c>
      <c r="H40" s="6">
        <v>63</v>
      </c>
      <c r="I40" s="5">
        <f t="shared" si="2"/>
        <v>913</v>
      </c>
      <c r="J40" s="9">
        <v>440</v>
      </c>
      <c r="K40" s="9">
        <v>473</v>
      </c>
      <c r="L40" s="11">
        <f>SUM(M40:N40)</f>
        <v>57519</v>
      </c>
      <c r="M40" s="14">
        <f>SUMPRODUCT(H40*J40)</f>
        <v>27720</v>
      </c>
      <c r="N40" s="17">
        <f>SUMPRODUCT(H40*K40)</f>
        <v>29799</v>
      </c>
      <c r="O40" s="6">
        <v>98</v>
      </c>
      <c r="P40" s="5">
        <f t="shared" si="3"/>
        <v>47</v>
      </c>
      <c r="Q40" s="9">
        <v>9</v>
      </c>
      <c r="R40" s="9">
        <v>38</v>
      </c>
      <c r="S40" s="11">
        <f>SUM(T40:U40)</f>
        <v>4606</v>
      </c>
      <c r="T40" s="14">
        <f>SUMPRODUCT(O40*Q40)</f>
        <v>882</v>
      </c>
      <c r="U40" s="17">
        <f>SUMPRODUCT(O40*R40)</f>
        <v>3724</v>
      </c>
    </row>
    <row r="41" spans="1:21" ht="15" customHeight="1">
      <c r="A41" s="6">
        <v>29</v>
      </c>
      <c r="B41" s="5">
        <f t="shared" si="1"/>
        <v>1019</v>
      </c>
      <c r="C41" s="9">
        <v>484</v>
      </c>
      <c r="D41" s="9">
        <v>535</v>
      </c>
      <c r="E41" s="11">
        <f>SUM(F41:G41)</f>
        <v>29551</v>
      </c>
      <c r="F41" s="14">
        <f>SUMPRODUCT(A41*C41)</f>
        <v>14036</v>
      </c>
      <c r="G41" s="17">
        <f>SUMPRODUCT(A41*D41)</f>
        <v>15515</v>
      </c>
      <c r="H41" s="6">
        <v>64</v>
      </c>
      <c r="I41" s="5">
        <f t="shared" si="2"/>
        <v>913</v>
      </c>
      <c r="J41" s="9">
        <v>482</v>
      </c>
      <c r="K41" s="9">
        <v>431</v>
      </c>
      <c r="L41" s="11">
        <f>SUM(M41:N41)</f>
        <v>58432</v>
      </c>
      <c r="M41" s="14">
        <f>SUMPRODUCT(H41*J41)</f>
        <v>30848</v>
      </c>
      <c r="N41" s="17">
        <f>SUMPRODUCT(H41*K41)</f>
        <v>27584</v>
      </c>
      <c r="O41" s="6">
        <v>99</v>
      </c>
      <c r="P41" s="5">
        <f t="shared" si="3"/>
        <v>28</v>
      </c>
      <c r="Q41" s="9">
        <v>7</v>
      </c>
      <c r="R41" s="9">
        <v>21</v>
      </c>
      <c r="S41" s="11">
        <f>SUM(T41:U41)</f>
        <v>2772</v>
      </c>
      <c r="T41" s="14">
        <f>SUMPRODUCT(O41*Q41)</f>
        <v>693</v>
      </c>
      <c r="U41" s="17">
        <f>SUMPRODUCT(O41*R41)</f>
        <v>2079</v>
      </c>
    </row>
    <row r="42" spans="1:21" ht="15" customHeight="1">
      <c r="A42" s="5" t="s">
        <v>56</v>
      </c>
      <c r="B42" s="5">
        <f t="shared" si="1"/>
        <v>4693</v>
      </c>
      <c r="C42" s="5">
        <f>SUM(C43:C47)</f>
        <v>2235</v>
      </c>
      <c r="D42" s="5">
        <f>SUM(D43:D47)</f>
        <v>2458</v>
      </c>
      <c r="E42" s="11">
        <f>SUM(E43:E47)</f>
        <v>149958</v>
      </c>
      <c r="F42" s="13">
        <f>SUM(F43:F47)</f>
        <v>71349</v>
      </c>
      <c r="G42" s="16">
        <f>SUM(G43:G47)</f>
        <v>78609</v>
      </c>
      <c r="H42" s="5" t="s">
        <v>20</v>
      </c>
      <c r="I42" s="5">
        <f t="shared" si="2"/>
        <v>4020</v>
      </c>
      <c r="J42" s="5">
        <f>SUM(J43:J47)</f>
        <v>2002</v>
      </c>
      <c r="K42" s="5">
        <f>SUM(K43:K47)</f>
        <v>2018</v>
      </c>
      <c r="L42" s="11">
        <f>SUM(L43:L47)</f>
        <v>269054</v>
      </c>
      <c r="M42" s="13">
        <f>SUM(M43:M47)</f>
        <v>133987</v>
      </c>
      <c r="N42" s="16">
        <f>SUM(N43:N47)</f>
        <v>135067</v>
      </c>
      <c r="O42" s="5" t="s">
        <v>0</v>
      </c>
      <c r="P42" s="5">
        <f t="shared" si="3"/>
        <v>51</v>
      </c>
      <c r="Q42" s="5">
        <f>SUM(Q43:Q46)</f>
        <v>17</v>
      </c>
      <c r="R42" s="5">
        <f>SUM(R43:R46)</f>
        <v>34</v>
      </c>
      <c r="S42" s="11">
        <f>SUM(S43:S47)</f>
        <v>4425</v>
      </c>
      <c r="T42" s="13">
        <f>SUM(T43:T47)</f>
        <v>1305</v>
      </c>
      <c r="U42" s="16">
        <f>SUM(U43:U47)</f>
        <v>3120</v>
      </c>
    </row>
    <row r="43" spans="1:21" ht="15" customHeight="1">
      <c r="A43" s="6">
        <v>30</v>
      </c>
      <c r="B43" s="5">
        <f t="shared" si="1"/>
        <v>1009</v>
      </c>
      <c r="C43" s="9">
        <v>488</v>
      </c>
      <c r="D43" s="9">
        <v>521</v>
      </c>
      <c r="E43" s="11">
        <f>SUM(F43:G43)</f>
        <v>30270</v>
      </c>
      <c r="F43" s="14">
        <f>SUMPRODUCT(A43*C43)</f>
        <v>14640</v>
      </c>
      <c r="G43" s="17">
        <f>SUMPRODUCT(A43*D43)</f>
        <v>15630</v>
      </c>
      <c r="H43" s="6">
        <v>65</v>
      </c>
      <c r="I43" s="5">
        <f t="shared" si="2"/>
        <v>874</v>
      </c>
      <c r="J43" s="9">
        <v>441</v>
      </c>
      <c r="K43" s="9">
        <v>433</v>
      </c>
      <c r="L43" s="11">
        <f>SUM(M43:N43)</f>
        <v>56810</v>
      </c>
      <c r="M43" s="14">
        <f>SUMPRODUCT(H43*J43)</f>
        <v>28665</v>
      </c>
      <c r="N43" s="17">
        <f>SUMPRODUCT(H43*K43)</f>
        <v>28145</v>
      </c>
      <c r="O43" s="6">
        <v>100</v>
      </c>
      <c r="P43" s="5">
        <f t="shared" si="3"/>
        <v>25</v>
      </c>
      <c r="Q43" s="9">
        <v>10</v>
      </c>
      <c r="R43" s="9">
        <v>15</v>
      </c>
      <c r="S43" s="11">
        <f>SUM(T43:U43)</f>
        <v>2500</v>
      </c>
      <c r="T43" s="14">
        <f>SUMPRODUCT(O43*Q43)</f>
        <v>1000</v>
      </c>
      <c r="U43" s="17">
        <f>SUMPRODUCT(O43*R43)</f>
        <v>1500</v>
      </c>
    </row>
    <row r="44" spans="1:21" ht="15" customHeight="1">
      <c r="A44" s="6">
        <v>31</v>
      </c>
      <c r="B44" s="5">
        <f t="shared" si="1"/>
        <v>903</v>
      </c>
      <c r="C44" s="9">
        <v>439</v>
      </c>
      <c r="D44" s="9">
        <v>464</v>
      </c>
      <c r="E44" s="11">
        <f>SUM(F44:G44)</f>
        <v>27993</v>
      </c>
      <c r="F44" s="14">
        <f>SUMPRODUCT(A44*C44)</f>
        <v>13609</v>
      </c>
      <c r="G44" s="17">
        <f>SUMPRODUCT(A44*D44)</f>
        <v>14384</v>
      </c>
      <c r="H44" s="6">
        <v>66</v>
      </c>
      <c r="I44" s="5">
        <f t="shared" si="2"/>
        <v>842</v>
      </c>
      <c r="J44" s="9">
        <v>411</v>
      </c>
      <c r="K44" s="9">
        <v>431</v>
      </c>
      <c r="L44" s="11">
        <f>SUM(M44:N44)</f>
        <v>55572</v>
      </c>
      <c r="M44" s="14">
        <f>SUMPRODUCT(H44*J44)</f>
        <v>27126</v>
      </c>
      <c r="N44" s="17">
        <f>SUMPRODUCT(H44*K44)</f>
        <v>28446</v>
      </c>
      <c r="O44" s="6">
        <v>101</v>
      </c>
      <c r="P44" s="5">
        <f t="shared" si="3"/>
        <v>13</v>
      </c>
      <c r="Q44" s="9">
        <v>1</v>
      </c>
      <c r="R44" s="9">
        <v>12</v>
      </c>
      <c r="S44" s="11">
        <f>SUM(T44:U44)</f>
        <v>1313</v>
      </c>
      <c r="T44" s="14">
        <f>SUMPRODUCT(O44*Q44)</f>
        <v>101</v>
      </c>
      <c r="U44" s="17">
        <f>SUMPRODUCT(O44*R44)</f>
        <v>1212</v>
      </c>
    </row>
    <row r="45" spans="1:21" ht="15" customHeight="1">
      <c r="A45" s="6">
        <v>32</v>
      </c>
      <c r="B45" s="5">
        <f t="shared" si="1"/>
        <v>982</v>
      </c>
      <c r="C45" s="9">
        <v>479</v>
      </c>
      <c r="D45" s="9">
        <v>503</v>
      </c>
      <c r="E45" s="11">
        <f>SUM(F45:G45)</f>
        <v>31424</v>
      </c>
      <c r="F45" s="14">
        <f>SUMPRODUCT(A45*C45)</f>
        <v>15328</v>
      </c>
      <c r="G45" s="17">
        <f>SUMPRODUCT(A45*D45)</f>
        <v>16096</v>
      </c>
      <c r="H45" s="6">
        <v>67</v>
      </c>
      <c r="I45" s="5">
        <f t="shared" si="2"/>
        <v>759</v>
      </c>
      <c r="J45" s="9">
        <v>379</v>
      </c>
      <c r="K45" s="9">
        <v>380</v>
      </c>
      <c r="L45" s="11">
        <f>SUM(M45:N45)</f>
        <v>50853</v>
      </c>
      <c r="M45" s="14">
        <f>SUMPRODUCT(H45*J45)</f>
        <v>25393</v>
      </c>
      <c r="N45" s="17">
        <f>SUMPRODUCT(H45*K45)</f>
        <v>25460</v>
      </c>
      <c r="O45" s="6">
        <v>102</v>
      </c>
      <c r="P45" s="5">
        <f t="shared" si="3"/>
        <v>6</v>
      </c>
      <c r="Q45" s="9">
        <v>2</v>
      </c>
      <c r="R45" s="9">
        <v>4</v>
      </c>
      <c r="S45" s="11">
        <f>SUM(T45:U45)</f>
        <v>612</v>
      </c>
      <c r="T45" s="14">
        <f>SUMPRODUCT(O45*Q45)</f>
        <v>204</v>
      </c>
      <c r="U45" s="17">
        <f>SUMPRODUCT(O45*R45)</f>
        <v>408</v>
      </c>
    </row>
    <row r="46" spans="1:21" ht="15" customHeight="1">
      <c r="A46" s="6">
        <v>33</v>
      </c>
      <c r="B46" s="5">
        <f t="shared" si="1"/>
        <v>895</v>
      </c>
      <c r="C46" s="9">
        <v>414</v>
      </c>
      <c r="D46" s="9">
        <v>481</v>
      </c>
      <c r="E46" s="11">
        <f>SUM(F46:G46)</f>
        <v>29535</v>
      </c>
      <c r="F46" s="14">
        <f>SUMPRODUCT(A46*C46)</f>
        <v>13662</v>
      </c>
      <c r="G46" s="17">
        <f>SUMPRODUCT(A46*D46)</f>
        <v>15873</v>
      </c>
      <c r="H46" s="6">
        <v>68</v>
      </c>
      <c r="I46" s="5">
        <f t="shared" si="2"/>
        <v>786</v>
      </c>
      <c r="J46" s="9">
        <v>396</v>
      </c>
      <c r="K46" s="9">
        <v>390</v>
      </c>
      <c r="L46" s="11">
        <f>SUM(M46:N46)</f>
        <v>53448</v>
      </c>
      <c r="M46" s="14">
        <f>SUMPRODUCT(H46*J46)</f>
        <v>26928</v>
      </c>
      <c r="N46" s="17">
        <f>SUMPRODUCT(H46*K46)</f>
        <v>26520</v>
      </c>
      <c r="O46" s="4" t="s">
        <v>71</v>
      </c>
      <c r="P46" s="5">
        <f t="shared" si="3"/>
        <v>7</v>
      </c>
      <c r="Q46" s="9">
        <v>4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904</v>
      </c>
      <c r="C47" s="9">
        <v>415</v>
      </c>
      <c r="D47" s="9">
        <v>489</v>
      </c>
      <c r="E47" s="11">
        <f>SUM(F47:G47)</f>
        <v>30736</v>
      </c>
      <c r="F47" s="14">
        <f>SUMPRODUCT(A47*C47)</f>
        <v>14110</v>
      </c>
      <c r="G47" s="17">
        <f>SUMPRODUCT(A47*D47)</f>
        <v>16626</v>
      </c>
      <c r="H47" s="6">
        <v>69</v>
      </c>
      <c r="I47" s="5">
        <f t="shared" si="2"/>
        <v>759</v>
      </c>
      <c r="J47" s="9">
        <v>375</v>
      </c>
      <c r="K47" s="9">
        <v>384</v>
      </c>
      <c r="L47" s="11">
        <f>SUM(M47:N47)</f>
        <v>52371</v>
      </c>
      <c r="M47" s="14">
        <f>SUMPRODUCT(H47*J47)</f>
        <v>25875</v>
      </c>
      <c r="N47" s="17">
        <f>SUMPRODUCT(H47*K47)</f>
        <v>26496</v>
      </c>
      <c r="O47" s="4" t="s">
        <v>72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32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34</v>
      </c>
      <c r="C50" s="8" t="s">
        <v>40</v>
      </c>
      <c r="D50" s="8" t="s">
        <v>23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 xml:space="preserve">当月 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Administrator</cp:lastModifiedBy>
  <dcterms:created xsi:type="dcterms:W3CDTF">2024-08-06T02:42:35Z</dcterms:created>
  <dcterms:modified xsi:type="dcterms:W3CDTF">2024-10-02T03:33:05Z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2024-10-02T03:33:05Z</vt:filetime>
  </property>
</Properties>
</file>