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3"/>
  <workbookPr/>
  <mc:AlternateContent xmlns:mc="http://schemas.openxmlformats.org/markup-compatibility/2006">
    <mc:Choice Requires="x15">
      <x15ac:absPath xmlns:x15ac="http://schemas.microsoft.com/office/spreadsheetml/2010/11/ac" url="F:\2_火\市民課\熊田\"/>
    </mc:Choice>
  </mc:AlternateContent>
  <xr:revisionPtr revIDLastSave="0" documentId="13_ncr:1_{91DD62E2-324A-4F4C-85BB-1E49671C9567}" xr6:coauthVersionLast="36" xr6:coauthVersionMax="36" xr10:uidLastSave="{00000000-0000-0000-0000-000000000000}"/>
  <bookViews>
    <workbookView xWindow="0" yWindow="0" windowWidth="10455" windowHeight="7785" activeTab="1" xr2:uid="{00000000-000D-0000-FFFF-FFFF00000000}"/>
  </bookViews>
  <sheets>
    <sheet name="前月" sheetId="3" r:id="rId1"/>
    <sheet name="当月" sheetId="4" r:id="rId2"/>
  </sheets>
  <definedNames>
    <definedName name="_xlnm.Print_Area" localSheetId="0">前月!$A$1:$R$48</definedName>
    <definedName name="_xlnm.Print_Area" localSheetId="1">当月!$A$1:$R$48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7" i="4" l="1"/>
  <c r="S46" i="4"/>
  <c r="U45" i="4"/>
  <c r="T45" i="4"/>
  <c r="S45" i="4" s="1"/>
  <c r="U44" i="4"/>
  <c r="T44" i="4"/>
  <c r="S44" i="4" s="1"/>
  <c r="U43" i="4"/>
  <c r="U42" i="4" s="1"/>
  <c r="T43" i="4"/>
  <c r="S43" i="4" s="1"/>
  <c r="U41" i="4"/>
  <c r="T41" i="4"/>
  <c r="S41" i="4"/>
  <c r="U40" i="4"/>
  <c r="T40" i="4"/>
  <c r="U39" i="4"/>
  <c r="T39" i="4"/>
  <c r="S39" i="4" s="1"/>
  <c r="U38" i="4"/>
  <c r="T38" i="4"/>
  <c r="U37" i="4"/>
  <c r="T37" i="4"/>
  <c r="T36" i="4" s="1"/>
  <c r="S37" i="4"/>
  <c r="U35" i="4"/>
  <c r="T35" i="4"/>
  <c r="S35" i="4"/>
  <c r="U34" i="4"/>
  <c r="T34" i="4"/>
  <c r="S34" i="4" s="1"/>
  <c r="U33" i="4"/>
  <c r="T33" i="4"/>
  <c r="S33" i="4" s="1"/>
  <c r="U32" i="4"/>
  <c r="T32" i="4"/>
  <c r="U31" i="4"/>
  <c r="T31" i="4"/>
  <c r="S31" i="4" s="1"/>
  <c r="U29" i="4"/>
  <c r="T29" i="4"/>
  <c r="S29" i="4" s="1"/>
  <c r="U28" i="4"/>
  <c r="T28" i="4"/>
  <c r="S28" i="4" s="1"/>
  <c r="U27" i="4"/>
  <c r="T27" i="4"/>
  <c r="S27" i="4"/>
  <c r="U26" i="4"/>
  <c r="T26" i="4"/>
  <c r="S26" i="4" s="1"/>
  <c r="U25" i="4"/>
  <c r="T25" i="4"/>
  <c r="S25" i="4" s="1"/>
  <c r="U23" i="4"/>
  <c r="S23" i="4" s="1"/>
  <c r="T23" i="4"/>
  <c r="U22" i="4"/>
  <c r="T22" i="4"/>
  <c r="S22" i="4" s="1"/>
  <c r="U21" i="4"/>
  <c r="T21" i="4"/>
  <c r="S21" i="4" s="1"/>
  <c r="U20" i="4"/>
  <c r="T20" i="4"/>
  <c r="S20" i="4" s="1"/>
  <c r="U19" i="4"/>
  <c r="T19" i="4"/>
  <c r="T18" i="4" s="1"/>
  <c r="S19" i="4"/>
  <c r="U17" i="4"/>
  <c r="T17" i="4"/>
  <c r="U16" i="4"/>
  <c r="T16" i="4"/>
  <c r="S16" i="4" s="1"/>
  <c r="U15" i="4"/>
  <c r="T15" i="4"/>
  <c r="U14" i="4"/>
  <c r="T14" i="4"/>
  <c r="U13" i="4"/>
  <c r="T13" i="4"/>
  <c r="S13" i="4"/>
  <c r="U11" i="4"/>
  <c r="T11" i="4"/>
  <c r="U10" i="4"/>
  <c r="T10" i="4"/>
  <c r="S10" i="4" s="1"/>
  <c r="U9" i="4"/>
  <c r="T9" i="4"/>
  <c r="S9" i="4" s="1"/>
  <c r="X8" i="4"/>
  <c r="Y8" i="4" s="1"/>
  <c r="U8" i="4"/>
  <c r="U6" i="4" s="1"/>
  <c r="T8" i="4"/>
  <c r="X7" i="4"/>
  <c r="Y7" i="4" s="1"/>
  <c r="U7" i="4"/>
  <c r="T7" i="4"/>
  <c r="Y6" i="4"/>
  <c r="X6" i="4"/>
  <c r="S47" i="3"/>
  <c r="S46" i="3"/>
  <c r="U45" i="3"/>
  <c r="T45" i="3"/>
  <c r="S45" i="3" s="1"/>
  <c r="U44" i="3"/>
  <c r="T44" i="3"/>
  <c r="U43" i="3"/>
  <c r="T43" i="3"/>
  <c r="S43" i="3" s="1"/>
  <c r="U41" i="3"/>
  <c r="T41" i="3"/>
  <c r="S41" i="3" s="1"/>
  <c r="U40" i="3"/>
  <c r="T40" i="3"/>
  <c r="S40" i="3"/>
  <c r="U39" i="3"/>
  <c r="S39" i="3" s="1"/>
  <c r="T39" i="3"/>
  <c r="U38" i="3"/>
  <c r="T38" i="3"/>
  <c r="U37" i="3"/>
  <c r="T37" i="3"/>
  <c r="S37" i="3"/>
  <c r="U35" i="3"/>
  <c r="T35" i="3"/>
  <c r="U34" i="3"/>
  <c r="T34" i="3"/>
  <c r="S34" i="3" s="1"/>
  <c r="U33" i="3"/>
  <c r="T33" i="3"/>
  <c r="S33" i="3"/>
  <c r="U32" i="3"/>
  <c r="U30" i="3" s="1"/>
  <c r="T32" i="3"/>
  <c r="U31" i="3"/>
  <c r="T31" i="3"/>
  <c r="S31" i="3" s="1"/>
  <c r="U29" i="3"/>
  <c r="T29" i="3"/>
  <c r="S29" i="3"/>
  <c r="U28" i="3"/>
  <c r="T28" i="3"/>
  <c r="U27" i="3"/>
  <c r="T27" i="3"/>
  <c r="S27" i="3" s="1"/>
  <c r="U26" i="3"/>
  <c r="T26" i="3"/>
  <c r="S26" i="3"/>
  <c r="U25" i="3"/>
  <c r="S25" i="3" s="1"/>
  <c r="T25" i="3"/>
  <c r="U23" i="3"/>
  <c r="S23" i="3" s="1"/>
  <c r="T23" i="3"/>
  <c r="U22" i="3"/>
  <c r="T22" i="3"/>
  <c r="S22" i="3" s="1"/>
  <c r="U21" i="3"/>
  <c r="S21" i="3" s="1"/>
  <c r="T21" i="3"/>
  <c r="U20" i="3"/>
  <c r="T20" i="3"/>
  <c r="U19" i="3"/>
  <c r="T19" i="3"/>
  <c r="U17" i="3"/>
  <c r="T17" i="3"/>
  <c r="S17" i="3" s="1"/>
  <c r="U16" i="3"/>
  <c r="T16" i="3"/>
  <c r="S16" i="3" s="1"/>
  <c r="U15" i="3"/>
  <c r="T15" i="3"/>
  <c r="S15" i="3" s="1"/>
  <c r="U14" i="3"/>
  <c r="T14" i="3"/>
  <c r="S14" i="3" s="1"/>
  <c r="U13" i="3"/>
  <c r="T13" i="3"/>
  <c r="S13" i="3" s="1"/>
  <c r="U11" i="3"/>
  <c r="T11" i="3"/>
  <c r="S11" i="3" s="1"/>
  <c r="U10" i="3"/>
  <c r="T10" i="3"/>
  <c r="S10" i="3" s="1"/>
  <c r="U9" i="3"/>
  <c r="T9" i="3"/>
  <c r="S9" i="3" s="1"/>
  <c r="U8" i="3"/>
  <c r="T8" i="3"/>
  <c r="U7" i="3"/>
  <c r="U6" i="3" s="1"/>
  <c r="T7" i="3"/>
  <c r="T6" i="3" s="1"/>
  <c r="X7" i="3"/>
  <c r="X6" i="3"/>
  <c r="S19" i="3" l="1"/>
  <c r="T42" i="3"/>
  <c r="T12" i="4"/>
  <c r="S17" i="4"/>
  <c r="U24" i="4"/>
  <c r="U36" i="4"/>
  <c r="U18" i="3"/>
  <c r="U24" i="3"/>
  <c r="U42" i="3"/>
  <c r="U12" i="4"/>
  <c r="S38" i="4"/>
  <c r="S20" i="3"/>
  <c r="S38" i="3"/>
  <c r="S36" i="3" s="1"/>
  <c r="T6" i="4"/>
  <c r="S14" i="4"/>
  <c r="S12" i="4" s="1"/>
  <c r="U18" i="4"/>
  <c r="T42" i="4"/>
  <c r="S12" i="3"/>
  <c r="U36" i="3"/>
  <c r="S18" i="4"/>
  <c r="U12" i="3"/>
  <c r="S15" i="4"/>
  <c r="U30" i="4"/>
  <c r="S7" i="3"/>
  <c r="S6" i="3" s="1"/>
  <c r="S28" i="3"/>
  <c r="S35" i="3"/>
  <c r="S8" i="4"/>
  <c r="S11" i="4"/>
  <c r="S32" i="4"/>
  <c r="S40" i="4"/>
  <c r="S36" i="4" s="1"/>
  <c r="S30" i="4"/>
  <c r="S42" i="4"/>
  <c r="S24" i="4"/>
  <c r="Y9" i="4"/>
  <c r="T24" i="4"/>
  <c r="S7" i="4"/>
  <c r="S6" i="4" s="1"/>
  <c r="T30" i="4"/>
  <c r="S8" i="3"/>
  <c r="S24" i="3"/>
  <c r="T30" i="3"/>
  <c r="T12" i="3"/>
  <c r="T36" i="3"/>
  <c r="T24" i="3"/>
  <c r="T18" i="3"/>
  <c r="S32" i="3"/>
  <c r="S30" i="3" s="1"/>
  <c r="S44" i="3"/>
  <c r="S42" i="3" s="1"/>
  <c r="X8" i="3"/>
  <c r="Y8" i="3" s="1"/>
  <c r="Y7" i="3"/>
  <c r="Y6" i="3"/>
  <c r="Y9" i="3" l="1"/>
  <c r="S18" i="3"/>
</calcChain>
</file>

<file path=xl/sharedStrings.xml><?xml version="1.0" encoding="utf-8"?>
<sst xmlns="http://schemas.openxmlformats.org/spreadsheetml/2006/main" count="114" uniqueCount="41">
  <si>
    <t xml:space="preserve"> 70- 74</t>
  </si>
  <si>
    <t>0- 4</t>
  </si>
  <si>
    <t xml:space="preserve"> 100-</t>
  </si>
  <si>
    <t>15-64</t>
  </si>
  <si>
    <t xml:space="preserve"> 80- 84</t>
  </si>
  <si>
    <t>65-</t>
  </si>
  <si>
    <t xml:space="preserve"> 40- 44</t>
  </si>
  <si>
    <t>総数</t>
  </si>
  <si>
    <t xml:space="preserve"> 55- 59</t>
  </si>
  <si>
    <t>Per/All</t>
  </si>
  <si>
    <t>＊＊　　年齢別　　人口報告書　　＊＊</t>
  </si>
  <si>
    <t xml:space="preserve"> 5- 9</t>
  </si>
  <si>
    <t xml:space="preserve"> 30- 34</t>
  </si>
  <si>
    <t>年齢</t>
  </si>
  <si>
    <t xml:space="preserve"> 10- 14</t>
  </si>
  <si>
    <t xml:space="preserve"> 15- 19</t>
  </si>
  <si>
    <t xml:space="preserve"> 25- 29</t>
  </si>
  <si>
    <t>0-14</t>
  </si>
  <si>
    <t xml:space="preserve"> 65- 69</t>
  </si>
  <si>
    <t xml:space="preserve"> 35- 39</t>
  </si>
  <si>
    <t>年齢　</t>
  </si>
  <si>
    <t>Women</t>
  </si>
  <si>
    <t xml:space="preserve"> 50- 54</t>
  </si>
  <si>
    <t>人数</t>
    <rPh sb="0" eb="2">
      <t>ニンズウ</t>
    </rPh>
    <phoneticPr fontId="2"/>
  </si>
  <si>
    <t xml:space="preserve"> 20- 24</t>
  </si>
  <si>
    <t xml:space="preserve"> 85- 89</t>
  </si>
  <si>
    <t>総数　</t>
  </si>
  <si>
    <t>Old.Av.</t>
  </si>
  <si>
    <t>ﾌｼｮｳ</t>
  </si>
  <si>
    <t>Total</t>
  </si>
  <si>
    <t xml:space="preserve"> 95- 99</t>
  </si>
  <si>
    <t>男</t>
  </si>
  <si>
    <t xml:space="preserve"> 60- 64</t>
  </si>
  <si>
    <t>Men</t>
  </si>
  <si>
    <t>女</t>
  </si>
  <si>
    <t>ｿﾚｲｼﾞｮｳ</t>
  </si>
  <si>
    <t xml:space="preserve"> 45- 49</t>
  </si>
  <si>
    <t xml:space="preserve"> 75- 79</t>
  </si>
  <si>
    <t xml:space="preserve"> 90- 94</t>
  </si>
  <si>
    <t>現在</t>
  </si>
  <si>
    <t>年齢</t>
    <rPh sb="0" eb="2">
      <t>ネンレイ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</si>
</sst>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_ "/>
    <numFmt numFmtId="177" formatCode="[$-411]ggge&quot;年&quot;m&quot;月&quot;d&quot;日&quot;;@"/>
    <numFmt numFmtId="178" formatCode="0.000%"/>
  </numFmts>
  <fonts count="7" x14ac:knownFonts="1">
    <font>
      <sz val="11"/>
      <name val="ＭＳ Ｐゴシック"/>
      <family val="3"/>
    </font>
    <font>
      <sz val="11"/>
      <name val="ＭＳ Ｐゴシック"/>
      <family val="3"/>
    </font>
    <font>
      <sz val="6"/>
      <name val="ＭＳ Ｐ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2" applyNumberFormat="1" applyFont="1">
      <alignment vertical="center"/>
    </xf>
    <xf numFmtId="0" fontId="0" fillId="0" borderId="0" xfId="2" applyFont="1" applyAlignment="1">
      <alignment horizontal="center" vertical="center"/>
    </xf>
    <xf numFmtId="0" fontId="1" fillId="0" borderId="1" xfId="2" applyNumberFormat="1" applyBorder="1">
      <alignment vertical="center"/>
    </xf>
    <xf numFmtId="0" fontId="3" fillId="0" borderId="1" xfId="2" applyFont="1" applyBorder="1">
      <alignment vertical="center"/>
    </xf>
    <xf numFmtId="0" fontId="4" fillId="0" borderId="1" xfId="2" applyFont="1" applyBorder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0" xfId="2" applyNumberFormat="1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4" fillId="0" borderId="1" xfId="2" applyFont="1" applyBorder="1" applyProtection="1">
      <alignment vertical="center"/>
      <protection locked="0"/>
    </xf>
    <xf numFmtId="0" fontId="6" fillId="2" borderId="1" xfId="2" applyFont="1" applyFill="1" applyBorder="1">
      <alignment vertical="center"/>
    </xf>
    <xf numFmtId="0" fontId="4" fillId="2" borderId="1" xfId="2" applyFont="1" applyFill="1" applyBorder="1">
      <alignment vertical="center"/>
    </xf>
    <xf numFmtId="0" fontId="6" fillId="3" borderId="1" xfId="2" applyFont="1" applyFill="1" applyBorder="1">
      <alignment vertical="center"/>
    </xf>
    <xf numFmtId="0" fontId="4" fillId="3" borderId="1" xfId="2" applyFont="1" applyFill="1" applyBorder="1">
      <alignment vertical="center"/>
    </xf>
    <xf numFmtId="0" fontId="4" fillId="3" borderId="1" xfId="2" applyFont="1" applyFill="1" applyBorder="1" applyProtection="1">
      <alignment vertical="center"/>
      <protection locked="0"/>
    </xf>
    <xf numFmtId="0" fontId="6" fillId="4" borderId="1" xfId="2" applyFont="1" applyFill="1" applyBorder="1">
      <alignment vertical="center"/>
    </xf>
    <xf numFmtId="0" fontId="4" fillId="4" borderId="1" xfId="2" applyFont="1" applyFill="1" applyBorder="1">
      <alignment vertical="center"/>
    </xf>
    <xf numFmtId="0" fontId="4" fillId="4" borderId="1" xfId="2" applyFont="1" applyFill="1" applyBorder="1" applyProtection="1">
      <alignment vertical="center"/>
      <protection locked="0"/>
    </xf>
    <xf numFmtId="0" fontId="4" fillId="0" borderId="2" xfId="2" applyFont="1" applyBorder="1">
      <alignment vertical="center"/>
    </xf>
    <xf numFmtId="0" fontId="4" fillId="0" borderId="3" xfId="2" applyFont="1" applyBorder="1">
      <alignment vertical="center"/>
    </xf>
    <xf numFmtId="0" fontId="1" fillId="5" borderId="0" xfId="2" applyFill="1" applyBorder="1" applyAlignment="1" applyProtection="1">
      <alignment vertical="center"/>
      <protection locked="0"/>
    </xf>
    <xf numFmtId="0" fontId="4" fillId="0" borderId="5" xfId="2" applyFont="1" applyBorder="1">
      <alignment vertical="center"/>
    </xf>
    <xf numFmtId="0" fontId="3" fillId="0" borderId="1" xfId="2" applyFont="1" applyBorder="1" applyAlignment="1">
      <alignment horizontal="center" vertical="center"/>
    </xf>
    <xf numFmtId="38" fontId="3" fillId="0" borderId="1" xfId="1" applyFont="1" applyBorder="1">
      <alignment vertical="center"/>
    </xf>
    <xf numFmtId="178" fontId="3" fillId="0" borderId="1" xfId="2" applyNumberFormat="1" applyFont="1" applyBorder="1">
      <alignment vertical="center"/>
    </xf>
    <xf numFmtId="178" fontId="6" fillId="0" borderId="1" xfId="2" applyNumberFormat="1" applyFont="1" applyBorder="1">
      <alignment vertical="center"/>
    </xf>
    <xf numFmtId="0" fontId="0" fillId="0" borderId="0" xfId="2" applyFont="1" applyAlignment="1">
      <alignment horizontal="center" vertical="center"/>
    </xf>
    <xf numFmtId="177" fontId="1" fillId="5" borderId="4" xfId="2" applyNumberFormat="1" applyFont="1" applyFill="1" applyBorder="1" applyAlignment="1" applyProtection="1">
      <alignment horizontal="right" vertical="center"/>
      <protection locked="0"/>
    </xf>
    <xf numFmtId="0" fontId="4" fillId="0" borderId="1" xfId="2" applyFont="1" applyBorder="1" applyAlignment="1">
      <alignment horizontal="center" vertical="center"/>
    </xf>
  </cellXfs>
  <cellStyles count="3">
    <cellStyle name="桁区切り_⑥年齢別　令和４年１月報告分から" xfId="1" xr:uid="{00000000-0005-0000-0000-000000000000}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6"/>
  </sheetPr>
  <dimension ref="A1:IV50"/>
  <sheetViews>
    <sheetView zoomScale="90" zoomScaleNormal="90" zoomScaleSheetLayoutView="100" workbookViewId="0">
      <selection sqref="A1:R1"/>
    </sheetView>
  </sheetViews>
  <sheetFormatPr defaultRowHeight="13.5" x14ac:dyDescent="0.1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</cols>
  <sheetData>
    <row r="1" spans="1:25" x14ac:dyDescent="0.15">
      <c r="A1" s="26" t="s">
        <v>10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3" spans="1:25" x14ac:dyDescent="0.15">
      <c r="O3" s="27">
        <v>45444</v>
      </c>
      <c r="P3" s="27"/>
      <c r="Q3" s="27"/>
      <c r="R3" s="20" t="s">
        <v>39</v>
      </c>
    </row>
    <row r="4" spans="1:25" ht="15" customHeight="1" x14ac:dyDescent="0.15">
      <c r="A4" s="3" t="s">
        <v>13</v>
      </c>
      <c r="B4" s="3" t="s">
        <v>26</v>
      </c>
      <c r="C4" s="3" t="s">
        <v>31</v>
      </c>
      <c r="D4" s="3" t="s">
        <v>34</v>
      </c>
      <c r="E4" s="10" t="s">
        <v>29</v>
      </c>
      <c r="F4" s="12" t="s">
        <v>33</v>
      </c>
      <c r="G4" s="15" t="s">
        <v>21</v>
      </c>
      <c r="H4" s="3" t="s">
        <v>20</v>
      </c>
      <c r="I4" s="3" t="s">
        <v>26</v>
      </c>
      <c r="J4" s="3" t="s">
        <v>31</v>
      </c>
      <c r="K4" s="3" t="s">
        <v>34</v>
      </c>
      <c r="L4" s="10" t="s">
        <v>29</v>
      </c>
      <c r="M4" s="12" t="s">
        <v>33</v>
      </c>
      <c r="N4" s="15" t="s">
        <v>21</v>
      </c>
      <c r="O4" s="3" t="s">
        <v>20</v>
      </c>
      <c r="P4" s="3" t="s">
        <v>7</v>
      </c>
      <c r="Q4" s="3" t="s">
        <v>31</v>
      </c>
      <c r="R4" s="3" t="s">
        <v>34</v>
      </c>
      <c r="S4" s="10" t="s">
        <v>29</v>
      </c>
      <c r="T4" s="12" t="s">
        <v>33</v>
      </c>
      <c r="U4" s="15" t="s">
        <v>21</v>
      </c>
    </row>
    <row r="5" spans="1:25" ht="15" customHeight="1" x14ac:dyDescent="0.15">
      <c r="A5" s="4" t="s">
        <v>7</v>
      </c>
      <c r="B5" s="5">
        <v>82199</v>
      </c>
      <c r="C5" s="5">
        <v>39717</v>
      </c>
      <c r="D5" s="5">
        <v>42482</v>
      </c>
      <c r="E5" s="11">
        <v>3793397</v>
      </c>
      <c r="F5" s="13">
        <v>1780496</v>
      </c>
      <c r="G5" s="16">
        <v>2012901</v>
      </c>
      <c r="H5" s="18"/>
      <c r="I5" s="19"/>
      <c r="J5" s="19"/>
      <c r="K5" s="19"/>
      <c r="L5" s="19"/>
      <c r="M5" s="19"/>
      <c r="N5" s="19"/>
      <c r="O5" s="19"/>
      <c r="P5" s="19"/>
      <c r="Q5" s="19"/>
      <c r="R5" s="21"/>
      <c r="S5" s="3"/>
      <c r="T5" s="3"/>
      <c r="U5" s="3"/>
      <c r="W5" s="4" t="s">
        <v>40</v>
      </c>
      <c r="X5" s="4" t="s">
        <v>23</v>
      </c>
      <c r="Y5" s="24" t="s">
        <v>9</v>
      </c>
    </row>
    <row r="6" spans="1:25" ht="15" customHeight="1" x14ac:dyDescent="0.15">
      <c r="A6" s="5" t="s">
        <v>1</v>
      </c>
      <c r="B6" s="5">
        <v>2832</v>
      </c>
      <c r="C6" s="5">
        <v>1430</v>
      </c>
      <c r="D6" s="5">
        <v>1402</v>
      </c>
      <c r="E6" s="11">
        <v>6084</v>
      </c>
      <c r="F6" s="13">
        <v>3078</v>
      </c>
      <c r="G6" s="16">
        <v>3006</v>
      </c>
      <c r="H6" s="5" t="s">
        <v>19</v>
      </c>
      <c r="I6" s="5">
        <v>5172</v>
      </c>
      <c r="J6" s="5">
        <v>2513</v>
      </c>
      <c r="K6" s="5">
        <v>2659</v>
      </c>
      <c r="L6" s="11">
        <v>191641</v>
      </c>
      <c r="M6" s="13">
        <v>93134</v>
      </c>
      <c r="N6" s="16">
        <v>98507</v>
      </c>
      <c r="O6" s="5" t="s">
        <v>0</v>
      </c>
      <c r="P6" s="5">
        <v>4055</v>
      </c>
      <c r="Q6" s="5">
        <v>1955</v>
      </c>
      <c r="R6" s="5">
        <v>2100</v>
      </c>
      <c r="S6" s="11">
        <f>SUM(S7:S11)</f>
        <v>292464</v>
      </c>
      <c r="T6" s="13">
        <f>SUM(T7:T11)</f>
        <v>140944</v>
      </c>
      <c r="U6" s="16">
        <f>SUM(U7:U11)</f>
        <v>151520</v>
      </c>
      <c r="W6" s="22" t="s">
        <v>17</v>
      </c>
      <c r="X6" s="23">
        <f>SUM(B6+B12+B18)</f>
        <v>9567</v>
      </c>
      <c r="Y6" s="25">
        <f>AVERAGE(X6/(B5-P47))</f>
        <v>0.11638827722964999</v>
      </c>
    </row>
    <row r="7" spans="1:25" ht="15" customHeight="1" x14ac:dyDescent="0.15">
      <c r="A7" s="6">
        <v>0</v>
      </c>
      <c r="B7" s="5">
        <v>483</v>
      </c>
      <c r="C7" s="9">
        <v>250</v>
      </c>
      <c r="D7" s="9">
        <v>233</v>
      </c>
      <c r="E7" s="11">
        <v>0</v>
      </c>
      <c r="F7" s="14">
        <v>0</v>
      </c>
      <c r="G7" s="17">
        <v>0</v>
      </c>
      <c r="H7" s="6">
        <v>35</v>
      </c>
      <c r="I7" s="5">
        <v>1002</v>
      </c>
      <c r="J7" s="9">
        <v>481</v>
      </c>
      <c r="K7" s="9">
        <v>521</v>
      </c>
      <c r="L7" s="11">
        <v>35070</v>
      </c>
      <c r="M7" s="14">
        <v>16835</v>
      </c>
      <c r="N7" s="17">
        <v>18235</v>
      </c>
      <c r="O7" s="6">
        <v>70</v>
      </c>
      <c r="P7" s="5">
        <v>734</v>
      </c>
      <c r="Q7" s="9">
        <v>360</v>
      </c>
      <c r="R7" s="9">
        <v>374</v>
      </c>
      <c r="S7" s="11">
        <f>SUM(T7:U7)</f>
        <v>51380</v>
      </c>
      <c r="T7" s="14">
        <f>SUMPRODUCT(O7*Q7)</f>
        <v>25200</v>
      </c>
      <c r="U7" s="17">
        <f>SUMPRODUCT(O7*R7)</f>
        <v>26180</v>
      </c>
      <c r="W7" s="22" t="s">
        <v>3</v>
      </c>
      <c r="X7" s="23">
        <f>SUM(B24+B30+B36+B42+I6+I12+I18+I24+I30+I36)</f>
        <v>52742</v>
      </c>
      <c r="Y7" s="25">
        <f>AVERAGE(X7/(B5-P47))</f>
        <v>0.64163797613109652</v>
      </c>
    </row>
    <row r="8" spans="1:25" ht="15" customHeight="1" x14ac:dyDescent="0.15">
      <c r="A8" s="6">
        <v>1</v>
      </c>
      <c r="B8" s="5">
        <v>542</v>
      </c>
      <c r="C8" s="9">
        <v>257</v>
      </c>
      <c r="D8" s="9">
        <v>285</v>
      </c>
      <c r="E8" s="11">
        <v>542</v>
      </c>
      <c r="F8" s="14">
        <v>257</v>
      </c>
      <c r="G8" s="17">
        <v>285</v>
      </c>
      <c r="H8" s="6">
        <v>36</v>
      </c>
      <c r="I8" s="5">
        <v>996</v>
      </c>
      <c r="J8" s="9">
        <v>484</v>
      </c>
      <c r="K8" s="9">
        <v>512</v>
      </c>
      <c r="L8" s="11">
        <v>35856</v>
      </c>
      <c r="M8" s="14">
        <v>17424</v>
      </c>
      <c r="N8" s="17">
        <v>18432</v>
      </c>
      <c r="O8" s="6">
        <v>71</v>
      </c>
      <c r="P8" s="5">
        <v>750</v>
      </c>
      <c r="Q8" s="9">
        <v>370</v>
      </c>
      <c r="R8" s="9">
        <v>380</v>
      </c>
      <c r="S8" s="11">
        <f>SUM(T8:U8)</f>
        <v>53250</v>
      </c>
      <c r="T8" s="14">
        <f>SUMPRODUCT(O8*Q8)</f>
        <v>26270</v>
      </c>
      <c r="U8" s="17">
        <f>SUMPRODUCT(O8*R8)</f>
        <v>26980</v>
      </c>
      <c r="W8" s="22" t="s">
        <v>5</v>
      </c>
      <c r="X8" s="23">
        <f>SUM(I42+P6+P12+P18+P24+P30+P36+P42)</f>
        <v>19890</v>
      </c>
      <c r="Y8" s="25">
        <f>AVERAGE(X8/(B5-P47))</f>
        <v>0.24197374663925353</v>
      </c>
    </row>
    <row r="9" spans="1:25" ht="15" customHeight="1" x14ac:dyDescent="0.15">
      <c r="A9" s="6">
        <v>2</v>
      </c>
      <c r="B9" s="5">
        <v>539</v>
      </c>
      <c r="C9" s="9">
        <v>273</v>
      </c>
      <c r="D9" s="9">
        <v>266</v>
      </c>
      <c r="E9" s="11">
        <v>1078</v>
      </c>
      <c r="F9" s="14">
        <v>546</v>
      </c>
      <c r="G9" s="17">
        <v>532</v>
      </c>
      <c r="H9" s="6">
        <v>37</v>
      </c>
      <c r="I9" s="5">
        <v>1006</v>
      </c>
      <c r="J9" s="9">
        <v>489</v>
      </c>
      <c r="K9" s="9">
        <v>517</v>
      </c>
      <c r="L9" s="11">
        <v>37222</v>
      </c>
      <c r="M9" s="14">
        <v>18093</v>
      </c>
      <c r="N9" s="17">
        <v>19129</v>
      </c>
      <c r="O9" s="6">
        <v>72</v>
      </c>
      <c r="P9" s="5">
        <v>784</v>
      </c>
      <c r="Q9" s="9">
        <v>380</v>
      </c>
      <c r="R9" s="9">
        <v>404</v>
      </c>
      <c r="S9" s="11">
        <f>SUM(T9:U9)</f>
        <v>56448</v>
      </c>
      <c r="T9" s="14">
        <f>SUMPRODUCT(O9*Q9)</f>
        <v>27360</v>
      </c>
      <c r="U9" s="17">
        <f>SUMPRODUCT(O9*R9)</f>
        <v>29088</v>
      </c>
      <c r="W9" s="3"/>
      <c r="X9" s="3"/>
      <c r="Y9" s="25">
        <f>SUM(Y6:Y8)</f>
        <v>1</v>
      </c>
    </row>
    <row r="10" spans="1:25" ht="15" customHeight="1" x14ac:dyDescent="0.15">
      <c r="A10" s="6">
        <v>3</v>
      </c>
      <c r="B10" s="5">
        <v>608</v>
      </c>
      <c r="C10" s="9">
        <v>325</v>
      </c>
      <c r="D10" s="9">
        <v>283</v>
      </c>
      <c r="E10" s="11">
        <v>1824</v>
      </c>
      <c r="F10" s="14">
        <v>975</v>
      </c>
      <c r="G10" s="17">
        <v>849</v>
      </c>
      <c r="H10" s="6">
        <v>38</v>
      </c>
      <c r="I10" s="5">
        <v>1059</v>
      </c>
      <c r="J10" s="9">
        <v>519</v>
      </c>
      <c r="K10" s="9">
        <v>540</v>
      </c>
      <c r="L10" s="11">
        <v>40242</v>
      </c>
      <c r="M10" s="14">
        <v>19722</v>
      </c>
      <c r="N10" s="17">
        <v>20520</v>
      </c>
      <c r="O10" s="6">
        <v>73</v>
      </c>
      <c r="P10" s="5">
        <v>852</v>
      </c>
      <c r="Q10" s="9">
        <v>416</v>
      </c>
      <c r="R10" s="9">
        <v>436</v>
      </c>
      <c r="S10" s="11">
        <f>SUM(T10:U10)</f>
        <v>62196</v>
      </c>
      <c r="T10" s="14">
        <f>SUMPRODUCT(O10*Q10)</f>
        <v>30368</v>
      </c>
      <c r="U10" s="17">
        <f>SUMPRODUCT(O10*R10)</f>
        <v>31828</v>
      </c>
    </row>
    <row r="11" spans="1:25" ht="15" customHeight="1" x14ac:dyDescent="0.15">
      <c r="A11" s="6">
        <v>4</v>
      </c>
      <c r="B11" s="5">
        <v>660</v>
      </c>
      <c r="C11" s="9">
        <v>325</v>
      </c>
      <c r="D11" s="9">
        <v>335</v>
      </c>
      <c r="E11" s="11">
        <v>2640</v>
      </c>
      <c r="F11" s="14">
        <v>1300</v>
      </c>
      <c r="G11" s="17">
        <v>1340</v>
      </c>
      <c r="H11" s="6">
        <v>39</v>
      </c>
      <c r="I11" s="5">
        <v>1109</v>
      </c>
      <c r="J11" s="9">
        <v>540</v>
      </c>
      <c r="K11" s="9">
        <v>569</v>
      </c>
      <c r="L11" s="11">
        <v>43251</v>
      </c>
      <c r="M11" s="14">
        <v>21060</v>
      </c>
      <c r="N11" s="17">
        <v>22191</v>
      </c>
      <c r="O11" s="6">
        <v>74</v>
      </c>
      <c r="P11" s="5">
        <v>935</v>
      </c>
      <c r="Q11" s="9">
        <v>429</v>
      </c>
      <c r="R11" s="9">
        <v>506</v>
      </c>
      <c r="S11" s="11">
        <f>SUM(T11:U11)</f>
        <v>69190</v>
      </c>
      <c r="T11" s="14">
        <f>SUMPRODUCT(O11*Q11)</f>
        <v>31746</v>
      </c>
      <c r="U11" s="17">
        <f>SUMPRODUCT(O11*R11)</f>
        <v>37444</v>
      </c>
    </row>
    <row r="12" spans="1:25" ht="15" customHeight="1" x14ac:dyDescent="0.15">
      <c r="A12" s="5" t="s">
        <v>11</v>
      </c>
      <c r="B12" s="5">
        <v>3466</v>
      </c>
      <c r="C12" s="5">
        <v>1796</v>
      </c>
      <c r="D12" s="5">
        <v>1670</v>
      </c>
      <c r="E12" s="11">
        <v>24390</v>
      </c>
      <c r="F12" s="13">
        <v>12635</v>
      </c>
      <c r="G12" s="16">
        <v>11755</v>
      </c>
      <c r="H12" s="5" t="s">
        <v>6</v>
      </c>
      <c r="I12" s="5">
        <v>5867</v>
      </c>
      <c r="J12" s="5">
        <v>2919</v>
      </c>
      <c r="K12" s="5">
        <v>2948</v>
      </c>
      <c r="L12" s="11">
        <v>246602</v>
      </c>
      <c r="M12" s="13">
        <v>122740</v>
      </c>
      <c r="N12" s="16">
        <v>123862</v>
      </c>
      <c r="O12" s="5" t="s">
        <v>37</v>
      </c>
      <c r="P12" s="5">
        <v>4209</v>
      </c>
      <c r="Q12" s="5">
        <v>1871</v>
      </c>
      <c r="R12" s="5">
        <v>2338</v>
      </c>
      <c r="S12" s="11">
        <f>SUM(S13:S17)</f>
        <v>323058</v>
      </c>
      <c r="T12" s="13">
        <f>SUM(T13:T17)</f>
        <v>143499</v>
      </c>
      <c r="U12" s="16">
        <f>SUM(U13:U17)</f>
        <v>179559</v>
      </c>
    </row>
    <row r="13" spans="1:25" ht="15" customHeight="1" x14ac:dyDescent="0.15">
      <c r="A13" s="6">
        <v>5</v>
      </c>
      <c r="B13" s="5">
        <v>645</v>
      </c>
      <c r="C13" s="9">
        <v>330</v>
      </c>
      <c r="D13" s="9">
        <v>315</v>
      </c>
      <c r="E13" s="11">
        <v>3225</v>
      </c>
      <c r="F13" s="14">
        <v>1650</v>
      </c>
      <c r="G13" s="17">
        <v>1575</v>
      </c>
      <c r="H13" s="6">
        <v>40</v>
      </c>
      <c r="I13" s="5">
        <v>1099</v>
      </c>
      <c r="J13" s="9">
        <v>559</v>
      </c>
      <c r="K13" s="9">
        <v>540</v>
      </c>
      <c r="L13" s="11">
        <v>43960</v>
      </c>
      <c r="M13" s="14">
        <v>22360</v>
      </c>
      <c r="N13" s="17">
        <v>21600</v>
      </c>
      <c r="O13" s="6">
        <v>75</v>
      </c>
      <c r="P13" s="5">
        <v>1015</v>
      </c>
      <c r="Q13" s="9">
        <v>475</v>
      </c>
      <c r="R13" s="9">
        <v>540</v>
      </c>
      <c r="S13" s="11">
        <f>SUM(T13:U13)</f>
        <v>76125</v>
      </c>
      <c r="T13" s="14">
        <f>SUMPRODUCT(O13*Q13)</f>
        <v>35625</v>
      </c>
      <c r="U13" s="17">
        <f>SUMPRODUCT(O13*R13)</f>
        <v>40500</v>
      </c>
    </row>
    <row r="14" spans="1:25" ht="15" customHeight="1" x14ac:dyDescent="0.15">
      <c r="A14" s="6">
        <v>6</v>
      </c>
      <c r="B14" s="5">
        <v>701</v>
      </c>
      <c r="C14" s="9">
        <v>356</v>
      </c>
      <c r="D14" s="9">
        <v>345</v>
      </c>
      <c r="E14" s="11">
        <v>4206</v>
      </c>
      <c r="F14" s="14">
        <v>2136</v>
      </c>
      <c r="G14" s="17">
        <v>2070</v>
      </c>
      <c r="H14" s="6">
        <v>41</v>
      </c>
      <c r="I14" s="5">
        <v>1231</v>
      </c>
      <c r="J14" s="9">
        <v>589</v>
      </c>
      <c r="K14" s="9">
        <v>642</v>
      </c>
      <c r="L14" s="11">
        <v>50471</v>
      </c>
      <c r="M14" s="14">
        <v>24149</v>
      </c>
      <c r="N14" s="17">
        <v>26322</v>
      </c>
      <c r="O14" s="6">
        <v>76</v>
      </c>
      <c r="P14" s="5">
        <v>988</v>
      </c>
      <c r="Q14" s="9">
        <v>450</v>
      </c>
      <c r="R14" s="9">
        <v>538</v>
      </c>
      <c r="S14" s="11">
        <f>SUM(T14:U14)</f>
        <v>75088</v>
      </c>
      <c r="T14" s="14">
        <f>SUMPRODUCT(O14*Q14)</f>
        <v>34200</v>
      </c>
      <c r="U14" s="17">
        <f>SUMPRODUCT(O14*R14)</f>
        <v>40888</v>
      </c>
    </row>
    <row r="15" spans="1:25" ht="15" customHeight="1" x14ac:dyDescent="0.15">
      <c r="A15" s="6">
        <v>7</v>
      </c>
      <c r="B15" s="5">
        <v>728</v>
      </c>
      <c r="C15" s="9">
        <v>392</v>
      </c>
      <c r="D15" s="9">
        <v>336</v>
      </c>
      <c r="E15" s="11">
        <v>5096</v>
      </c>
      <c r="F15" s="14">
        <v>2744</v>
      </c>
      <c r="G15" s="17">
        <v>2352</v>
      </c>
      <c r="H15" s="6">
        <v>42</v>
      </c>
      <c r="I15" s="5">
        <v>1139</v>
      </c>
      <c r="J15" s="9">
        <v>556</v>
      </c>
      <c r="K15" s="9">
        <v>583</v>
      </c>
      <c r="L15" s="11">
        <v>47838</v>
      </c>
      <c r="M15" s="14">
        <v>23352</v>
      </c>
      <c r="N15" s="17">
        <v>24486</v>
      </c>
      <c r="O15" s="6">
        <v>77</v>
      </c>
      <c r="P15" s="5">
        <v>908</v>
      </c>
      <c r="Q15" s="9">
        <v>394</v>
      </c>
      <c r="R15" s="9">
        <v>514</v>
      </c>
      <c r="S15" s="11">
        <f>SUM(T15:U15)</f>
        <v>69916</v>
      </c>
      <c r="T15" s="14">
        <f>SUMPRODUCT(O15*Q15)</f>
        <v>30338</v>
      </c>
      <c r="U15" s="17">
        <f>SUMPRODUCT(O15*R15)</f>
        <v>39578</v>
      </c>
    </row>
    <row r="16" spans="1:25" ht="15" customHeight="1" x14ac:dyDescent="0.15">
      <c r="A16" s="6">
        <v>8</v>
      </c>
      <c r="B16" s="5">
        <v>665</v>
      </c>
      <c r="C16" s="9">
        <v>357</v>
      </c>
      <c r="D16" s="9">
        <v>308</v>
      </c>
      <c r="E16" s="11">
        <v>5320</v>
      </c>
      <c r="F16" s="14">
        <v>2856</v>
      </c>
      <c r="G16" s="17">
        <v>2464</v>
      </c>
      <c r="H16" s="6">
        <v>43</v>
      </c>
      <c r="I16" s="5">
        <v>1179</v>
      </c>
      <c r="J16" s="9">
        <v>581</v>
      </c>
      <c r="K16" s="9">
        <v>598</v>
      </c>
      <c r="L16" s="11">
        <v>50697</v>
      </c>
      <c r="M16" s="14">
        <v>24983</v>
      </c>
      <c r="N16" s="17">
        <v>25714</v>
      </c>
      <c r="O16" s="6">
        <v>78</v>
      </c>
      <c r="P16" s="5">
        <v>613</v>
      </c>
      <c r="Q16" s="9">
        <v>272</v>
      </c>
      <c r="R16" s="9">
        <v>341</v>
      </c>
      <c r="S16" s="11">
        <f>SUM(T16:U16)</f>
        <v>47814</v>
      </c>
      <c r="T16" s="14">
        <f>SUMPRODUCT(O16*Q16)</f>
        <v>21216</v>
      </c>
      <c r="U16" s="17">
        <f>SUMPRODUCT(O16*R16)</f>
        <v>26598</v>
      </c>
    </row>
    <row r="17" spans="1:21" ht="15" customHeight="1" x14ac:dyDescent="0.15">
      <c r="A17" s="6">
        <v>9</v>
      </c>
      <c r="B17" s="5">
        <v>727</v>
      </c>
      <c r="C17" s="9">
        <v>361</v>
      </c>
      <c r="D17" s="9">
        <v>366</v>
      </c>
      <c r="E17" s="11">
        <v>6543</v>
      </c>
      <c r="F17" s="14">
        <v>3249</v>
      </c>
      <c r="G17" s="17">
        <v>3294</v>
      </c>
      <c r="H17" s="6">
        <v>44</v>
      </c>
      <c r="I17" s="5">
        <v>1219</v>
      </c>
      <c r="J17" s="9">
        <v>634</v>
      </c>
      <c r="K17" s="9">
        <v>585</v>
      </c>
      <c r="L17" s="11">
        <v>53636</v>
      </c>
      <c r="M17" s="14">
        <v>27896</v>
      </c>
      <c r="N17" s="17">
        <v>25740</v>
      </c>
      <c r="O17" s="6">
        <v>79</v>
      </c>
      <c r="P17" s="5">
        <v>685</v>
      </c>
      <c r="Q17" s="9">
        <v>280</v>
      </c>
      <c r="R17" s="9">
        <v>405</v>
      </c>
      <c r="S17" s="11">
        <f>SUM(T17:U17)</f>
        <v>54115</v>
      </c>
      <c r="T17" s="14">
        <f>SUMPRODUCT(O17*Q17)</f>
        <v>22120</v>
      </c>
      <c r="U17" s="17">
        <f>SUMPRODUCT(O17*R17)</f>
        <v>31995</v>
      </c>
    </row>
    <row r="18" spans="1:21" ht="15" customHeight="1" x14ac:dyDescent="0.15">
      <c r="A18" s="5" t="s">
        <v>14</v>
      </c>
      <c r="B18" s="5">
        <v>3269</v>
      </c>
      <c r="C18" s="5">
        <v>1654</v>
      </c>
      <c r="D18" s="5">
        <v>1615</v>
      </c>
      <c r="E18" s="11">
        <v>38981</v>
      </c>
      <c r="F18" s="13">
        <v>19756</v>
      </c>
      <c r="G18" s="16">
        <v>19225</v>
      </c>
      <c r="H18" s="5" t="s">
        <v>36</v>
      </c>
      <c r="I18" s="5">
        <v>6371</v>
      </c>
      <c r="J18" s="5">
        <v>3228</v>
      </c>
      <c r="K18" s="5">
        <v>3143</v>
      </c>
      <c r="L18" s="11">
        <v>299610</v>
      </c>
      <c r="M18" s="13">
        <v>151765</v>
      </c>
      <c r="N18" s="16">
        <v>147845</v>
      </c>
      <c r="O18" s="5" t="s">
        <v>4</v>
      </c>
      <c r="P18" s="5">
        <v>3555</v>
      </c>
      <c r="Q18" s="5">
        <v>1404</v>
      </c>
      <c r="R18" s="5">
        <v>2151</v>
      </c>
      <c r="S18" s="11">
        <f>SUM(S19:S23)</f>
        <v>291095</v>
      </c>
      <c r="T18" s="13">
        <f>SUM(T19:T23)</f>
        <v>114945</v>
      </c>
      <c r="U18" s="16">
        <f>SUM(U19:U23)</f>
        <v>176150</v>
      </c>
    </row>
    <row r="19" spans="1:21" ht="15" customHeight="1" x14ac:dyDescent="0.15">
      <c r="A19" s="6">
        <v>10</v>
      </c>
      <c r="B19" s="5">
        <v>697</v>
      </c>
      <c r="C19" s="9">
        <v>348</v>
      </c>
      <c r="D19" s="9">
        <v>349</v>
      </c>
      <c r="E19" s="11">
        <v>6970</v>
      </c>
      <c r="F19" s="14">
        <v>3480</v>
      </c>
      <c r="G19" s="17">
        <v>3490</v>
      </c>
      <c r="H19" s="6">
        <v>45</v>
      </c>
      <c r="I19" s="5">
        <v>1221</v>
      </c>
      <c r="J19" s="9">
        <v>602</v>
      </c>
      <c r="K19" s="9">
        <v>619</v>
      </c>
      <c r="L19" s="11">
        <v>54945</v>
      </c>
      <c r="M19" s="14">
        <v>27090</v>
      </c>
      <c r="N19" s="17">
        <v>27855</v>
      </c>
      <c r="O19" s="6">
        <v>80</v>
      </c>
      <c r="P19" s="5">
        <v>780</v>
      </c>
      <c r="Q19" s="9">
        <v>311</v>
      </c>
      <c r="R19" s="9">
        <v>469</v>
      </c>
      <c r="S19" s="11">
        <f>SUM(T19:U19)</f>
        <v>62400</v>
      </c>
      <c r="T19" s="14">
        <f>SUMPRODUCT(O19*Q19)</f>
        <v>24880</v>
      </c>
      <c r="U19" s="17">
        <f>SUMPRODUCT(O19*R19)</f>
        <v>37520</v>
      </c>
    </row>
    <row r="20" spans="1:21" ht="15" customHeight="1" x14ac:dyDescent="0.15">
      <c r="A20" s="6">
        <v>11</v>
      </c>
      <c r="B20" s="5">
        <v>690</v>
      </c>
      <c r="C20" s="9">
        <v>353</v>
      </c>
      <c r="D20" s="9">
        <v>337</v>
      </c>
      <c r="E20" s="11">
        <v>7590</v>
      </c>
      <c r="F20" s="14">
        <v>3883</v>
      </c>
      <c r="G20" s="17">
        <v>3707</v>
      </c>
      <c r="H20" s="6">
        <v>46</v>
      </c>
      <c r="I20" s="5">
        <v>1282</v>
      </c>
      <c r="J20" s="9">
        <v>676</v>
      </c>
      <c r="K20" s="9">
        <v>606</v>
      </c>
      <c r="L20" s="11">
        <v>58972</v>
      </c>
      <c r="M20" s="14">
        <v>31096</v>
      </c>
      <c r="N20" s="17">
        <v>27876</v>
      </c>
      <c r="O20" s="6">
        <v>81</v>
      </c>
      <c r="P20" s="5">
        <v>740</v>
      </c>
      <c r="Q20" s="9">
        <v>298</v>
      </c>
      <c r="R20" s="9">
        <v>442</v>
      </c>
      <c r="S20" s="11">
        <f>SUM(T20:U20)</f>
        <v>59940</v>
      </c>
      <c r="T20" s="14">
        <f>SUMPRODUCT(O20*Q20)</f>
        <v>24138</v>
      </c>
      <c r="U20" s="17">
        <f>SUMPRODUCT(O20*R20)</f>
        <v>35802</v>
      </c>
    </row>
    <row r="21" spans="1:21" ht="15" customHeight="1" x14ac:dyDescent="0.15">
      <c r="A21" s="6">
        <v>12</v>
      </c>
      <c r="B21" s="5">
        <v>648</v>
      </c>
      <c r="C21" s="9">
        <v>317</v>
      </c>
      <c r="D21" s="9">
        <v>331</v>
      </c>
      <c r="E21" s="11">
        <v>7776</v>
      </c>
      <c r="F21" s="14">
        <v>3804</v>
      </c>
      <c r="G21" s="17">
        <v>3972</v>
      </c>
      <c r="H21" s="6">
        <v>47</v>
      </c>
      <c r="I21" s="5">
        <v>1279</v>
      </c>
      <c r="J21" s="9">
        <v>666</v>
      </c>
      <c r="K21" s="9">
        <v>613</v>
      </c>
      <c r="L21" s="11">
        <v>60113</v>
      </c>
      <c r="M21" s="14">
        <v>31302</v>
      </c>
      <c r="N21" s="17">
        <v>28811</v>
      </c>
      <c r="O21" s="6">
        <v>82</v>
      </c>
      <c r="P21" s="5">
        <v>750</v>
      </c>
      <c r="Q21" s="9">
        <v>284</v>
      </c>
      <c r="R21" s="9">
        <v>466</v>
      </c>
      <c r="S21" s="11">
        <f>SUM(T21:U21)</f>
        <v>61500</v>
      </c>
      <c r="T21" s="14">
        <f>SUMPRODUCT(O21*Q21)</f>
        <v>23288</v>
      </c>
      <c r="U21" s="17">
        <f>SUMPRODUCT(O21*R21)</f>
        <v>38212</v>
      </c>
    </row>
    <row r="22" spans="1:21" ht="15" customHeight="1" x14ac:dyDescent="0.15">
      <c r="A22" s="6">
        <v>13</v>
      </c>
      <c r="B22" s="5">
        <v>631</v>
      </c>
      <c r="C22" s="9">
        <v>315</v>
      </c>
      <c r="D22" s="9">
        <v>316</v>
      </c>
      <c r="E22" s="11">
        <v>8203</v>
      </c>
      <c r="F22" s="14">
        <v>4095</v>
      </c>
      <c r="G22" s="17">
        <v>4108</v>
      </c>
      <c r="H22" s="6">
        <v>48</v>
      </c>
      <c r="I22" s="5">
        <v>1281</v>
      </c>
      <c r="J22" s="9">
        <v>639</v>
      </c>
      <c r="K22" s="9">
        <v>642</v>
      </c>
      <c r="L22" s="11">
        <v>61488</v>
      </c>
      <c r="M22" s="14">
        <v>30672</v>
      </c>
      <c r="N22" s="17">
        <v>30816</v>
      </c>
      <c r="O22" s="6">
        <v>83</v>
      </c>
      <c r="P22" s="5">
        <v>685</v>
      </c>
      <c r="Q22" s="9">
        <v>285</v>
      </c>
      <c r="R22" s="9">
        <v>400</v>
      </c>
      <c r="S22" s="11">
        <f>SUM(T22:U22)</f>
        <v>56855</v>
      </c>
      <c r="T22" s="14">
        <f>SUMPRODUCT(O22*Q22)</f>
        <v>23655</v>
      </c>
      <c r="U22" s="17">
        <f>SUMPRODUCT(O22*R22)</f>
        <v>33200</v>
      </c>
    </row>
    <row r="23" spans="1:21" ht="15" customHeight="1" x14ac:dyDescent="0.15">
      <c r="A23" s="6">
        <v>14</v>
      </c>
      <c r="B23" s="5">
        <v>603</v>
      </c>
      <c r="C23" s="9">
        <v>321</v>
      </c>
      <c r="D23" s="9">
        <v>282</v>
      </c>
      <c r="E23" s="11">
        <v>8442</v>
      </c>
      <c r="F23" s="14">
        <v>4494</v>
      </c>
      <c r="G23" s="17">
        <v>3948</v>
      </c>
      <c r="H23" s="6">
        <v>49</v>
      </c>
      <c r="I23" s="5">
        <v>1308</v>
      </c>
      <c r="J23" s="9">
        <v>645</v>
      </c>
      <c r="K23" s="9">
        <v>663</v>
      </c>
      <c r="L23" s="11">
        <v>64092</v>
      </c>
      <c r="M23" s="14">
        <v>31605</v>
      </c>
      <c r="N23" s="17">
        <v>32487</v>
      </c>
      <c r="O23" s="6">
        <v>84</v>
      </c>
      <c r="P23" s="5">
        <v>600</v>
      </c>
      <c r="Q23" s="9">
        <v>226</v>
      </c>
      <c r="R23" s="9">
        <v>374</v>
      </c>
      <c r="S23" s="11">
        <f>SUM(T23:U23)</f>
        <v>50400</v>
      </c>
      <c r="T23" s="14">
        <f>SUMPRODUCT(O23*Q23)</f>
        <v>18984</v>
      </c>
      <c r="U23" s="17">
        <f>SUMPRODUCT(O23*R23)</f>
        <v>31416</v>
      </c>
    </row>
    <row r="24" spans="1:21" ht="15" customHeight="1" x14ac:dyDescent="0.15">
      <c r="A24" s="5" t="s">
        <v>15</v>
      </c>
      <c r="B24" s="5">
        <v>3206</v>
      </c>
      <c r="C24" s="5">
        <v>1624</v>
      </c>
      <c r="D24" s="5">
        <v>1582</v>
      </c>
      <c r="E24" s="11">
        <v>54638</v>
      </c>
      <c r="F24" s="13">
        <v>27665</v>
      </c>
      <c r="G24" s="16">
        <v>26973</v>
      </c>
      <c r="H24" s="5" t="s">
        <v>22</v>
      </c>
      <c r="I24" s="5">
        <v>6760</v>
      </c>
      <c r="J24" s="5">
        <v>3340</v>
      </c>
      <c r="K24" s="5">
        <v>3420</v>
      </c>
      <c r="L24" s="11">
        <v>351540</v>
      </c>
      <c r="M24" s="13">
        <v>173686</v>
      </c>
      <c r="N24" s="16">
        <v>177854</v>
      </c>
      <c r="O24" s="5" t="s">
        <v>25</v>
      </c>
      <c r="P24" s="5">
        <v>2409</v>
      </c>
      <c r="Q24" s="5">
        <v>841</v>
      </c>
      <c r="R24" s="5">
        <v>1568</v>
      </c>
      <c r="S24" s="11">
        <f>SUM(S25:S29)</f>
        <v>209330</v>
      </c>
      <c r="T24" s="13">
        <f>SUM(T25:T29)</f>
        <v>73002</v>
      </c>
      <c r="U24" s="16">
        <f>SUM(U25:U29)</f>
        <v>136328</v>
      </c>
    </row>
    <row r="25" spans="1:21" ht="15" customHeight="1" x14ac:dyDescent="0.15">
      <c r="A25" s="6">
        <v>15</v>
      </c>
      <c r="B25" s="5">
        <v>641</v>
      </c>
      <c r="C25" s="9">
        <v>324</v>
      </c>
      <c r="D25" s="9">
        <v>317</v>
      </c>
      <c r="E25" s="11">
        <v>9615</v>
      </c>
      <c r="F25" s="14">
        <v>4860</v>
      </c>
      <c r="G25" s="17">
        <v>4755</v>
      </c>
      <c r="H25" s="6">
        <v>50</v>
      </c>
      <c r="I25" s="5">
        <v>1320</v>
      </c>
      <c r="J25" s="9">
        <v>656</v>
      </c>
      <c r="K25" s="9">
        <v>664</v>
      </c>
      <c r="L25" s="9">
        <v>66000</v>
      </c>
      <c r="M25" s="14">
        <v>32800</v>
      </c>
      <c r="N25" s="17">
        <v>33200</v>
      </c>
      <c r="O25" s="6">
        <v>85</v>
      </c>
      <c r="P25" s="5">
        <v>504</v>
      </c>
      <c r="Q25" s="9">
        <v>195</v>
      </c>
      <c r="R25" s="9">
        <v>309</v>
      </c>
      <c r="S25" s="11">
        <f>SUM(T25:U25)</f>
        <v>42840</v>
      </c>
      <c r="T25" s="14">
        <f>SUMPRODUCT(O25*Q25)</f>
        <v>16575</v>
      </c>
      <c r="U25" s="17">
        <f>SUMPRODUCT(O25*R25)</f>
        <v>26265</v>
      </c>
    </row>
    <row r="26" spans="1:21" ht="15" customHeight="1" x14ac:dyDescent="0.15">
      <c r="A26" s="6">
        <v>16</v>
      </c>
      <c r="B26" s="5">
        <v>649</v>
      </c>
      <c r="C26" s="9">
        <v>333</v>
      </c>
      <c r="D26" s="9">
        <v>316</v>
      </c>
      <c r="E26" s="11">
        <v>10384</v>
      </c>
      <c r="F26" s="14">
        <v>5328</v>
      </c>
      <c r="G26" s="17">
        <v>5056</v>
      </c>
      <c r="H26" s="6">
        <v>51</v>
      </c>
      <c r="I26" s="5">
        <v>1415</v>
      </c>
      <c r="J26" s="9">
        <v>684</v>
      </c>
      <c r="K26" s="9">
        <v>731</v>
      </c>
      <c r="L26" s="9">
        <v>72165</v>
      </c>
      <c r="M26" s="14">
        <v>34884</v>
      </c>
      <c r="N26" s="17">
        <v>37281</v>
      </c>
      <c r="O26" s="6">
        <v>86</v>
      </c>
      <c r="P26" s="5">
        <v>539</v>
      </c>
      <c r="Q26" s="9">
        <v>192</v>
      </c>
      <c r="R26" s="9">
        <v>347</v>
      </c>
      <c r="S26" s="11">
        <f>SUM(T26:U26)</f>
        <v>46354</v>
      </c>
      <c r="T26" s="14">
        <f>SUMPRODUCT(O26*Q26)</f>
        <v>16512</v>
      </c>
      <c r="U26" s="17">
        <f>SUMPRODUCT(O26*R26)</f>
        <v>29842</v>
      </c>
    </row>
    <row r="27" spans="1:21" ht="15" customHeight="1" x14ac:dyDescent="0.15">
      <c r="A27" s="6">
        <v>17</v>
      </c>
      <c r="B27" s="5">
        <v>563</v>
      </c>
      <c r="C27" s="9">
        <v>282</v>
      </c>
      <c r="D27" s="9">
        <v>281</v>
      </c>
      <c r="E27" s="11">
        <v>9571</v>
      </c>
      <c r="F27" s="14">
        <v>4794</v>
      </c>
      <c r="G27" s="17">
        <v>4777</v>
      </c>
      <c r="H27" s="6">
        <v>52</v>
      </c>
      <c r="I27" s="5">
        <v>1336</v>
      </c>
      <c r="J27" s="9">
        <v>685</v>
      </c>
      <c r="K27" s="9">
        <v>651</v>
      </c>
      <c r="L27" s="9">
        <v>69472</v>
      </c>
      <c r="M27" s="14">
        <v>35620</v>
      </c>
      <c r="N27" s="17">
        <v>33852</v>
      </c>
      <c r="O27" s="6">
        <v>87</v>
      </c>
      <c r="P27" s="5">
        <v>488</v>
      </c>
      <c r="Q27" s="9">
        <v>167</v>
      </c>
      <c r="R27" s="9">
        <v>321</v>
      </c>
      <c r="S27" s="11">
        <f>SUM(T27:U27)</f>
        <v>42456</v>
      </c>
      <c r="T27" s="14">
        <f>SUMPRODUCT(O27*Q27)</f>
        <v>14529</v>
      </c>
      <c r="U27" s="17">
        <f>SUMPRODUCT(O27*R27)</f>
        <v>27927</v>
      </c>
    </row>
    <row r="28" spans="1:21" ht="15" customHeight="1" x14ac:dyDescent="0.15">
      <c r="A28" s="6">
        <v>18</v>
      </c>
      <c r="B28" s="5">
        <v>639</v>
      </c>
      <c r="C28" s="9">
        <v>332</v>
      </c>
      <c r="D28" s="9">
        <v>307</v>
      </c>
      <c r="E28" s="11">
        <v>11502</v>
      </c>
      <c r="F28" s="14">
        <v>5976</v>
      </c>
      <c r="G28" s="17">
        <v>5526</v>
      </c>
      <c r="H28" s="6">
        <v>53</v>
      </c>
      <c r="I28" s="5">
        <v>1303</v>
      </c>
      <c r="J28" s="9">
        <v>628</v>
      </c>
      <c r="K28" s="9">
        <v>675</v>
      </c>
      <c r="L28" s="9">
        <v>69059</v>
      </c>
      <c r="M28" s="14">
        <v>33284</v>
      </c>
      <c r="N28" s="17">
        <v>35775</v>
      </c>
      <c r="O28" s="6">
        <v>88</v>
      </c>
      <c r="P28" s="5">
        <v>462</v>
      </c>
      <c r="Q28" s="9">
        <v>157</v>
      </c>
      <c r="R28" s="9">
        <v>305</v>
      </c>
      <c r="S28" s="11">
        <f>SUM(T28:U28)</f>
        <v>40656</v>
      </c>
      <c r="T28" s="14">
        <f>SUMPRODUCT(O28*Q28)</f>
        <v>13816</v>
      </c>
      <c r="U28" s="17">
        <f>SUMPRODUCT(O28*R28)</f>
        <v>26840</v>
      </c>
    </row>
    <row r="29" spans="1:21" ht="15" customHeight="1" x14ac:dyDescent="0.15">
      <c r="A29" s="6">
        <v>19</v>
      </c>
      <c r="B29" s="5">
        <v>714</v>
      </c>
      <c r="C29" s="9">
        <v>353</v>
      </c>
      <c r="D29" s="9">
        <v>361</v>
      </c>
      <c r="E29" s="11">
        <v>13566</v>
      </c>
      <c r="F29" s="14">
        <v>6707</v>
      </c>
      <c r="G29" s="17">
        <v>6859</v>
      </c>
      <c r="H29" s="6">
        <v>54</v>
      </c>
      <c r="I29" s="5">
        <v>1386</v>
      </c>
      <c r="J29" s="9">
        <v>687</v>
      </c>
      <c r="K29" s="9">
        <v>699</v>
      </c>
      <c r="L29" s="9">
        <v>74844</v>
      </c>
      <c r="M29" s="14">
        <v>37098</v>
      </c>
      <c r="N29" s="17">
        <v>37746</v>
      </c>
      <c r="O29" s="6">
        <v>89</v>
      </c>
      <c r="P29" s="5">
        <v>416</v>
      </c>
      <c r="Q29" s="9">
        <v>130</v>
      </c>
      <c r="R29" s="9">
        <v>286</v>
      </c>
      <c r="S29" s="11">
        <f>SUM(T29:U29)</f>
        <v>37024</v>
      </c>
      <c r="T29" s="14">
        <f>SUMPRODUCT(O29*Q29)</f>
        <v>11570</v>
      </c>
      <c r="U29" s="17">
        <f>SUMPRODUCT(O29*R29)</f>
        <v>25454</v>
      </c>
    </row>
    <row r="30" spans="1:21" ht="15" customHeight="1" x14ac:dyDescent="0.15">
      <c r="A30" s="5" t="s">
        <v>24</v>
      </c>
      <c r="B30" s="5">
        <v>4458</v>
      </c>
      <c r="C30" s="5">
        <v>2239</v>
      </c>
      <c r="D30" s="5">
        <v>2219</v>
      </c>
      <c r="E30" s="11">
        <v>98723</v>
      </c>
      <c r="F30" s="13">
        <v>49502</v>
      </c>
      <c r="G30" s="16">
        <v>49221</v>
      </c>
      <c r="H30" s="5" t="s">
        <v>8</v>
      </c>
      <c r="I30" s="5">
        <v>6290</v>
      </c>
      <c r="J30" s="5">
        <v>3265</v>
      </c>
      <c r="K30" s="5">
        <v>3025</v>
      </c>
      <c r="L30" s="11">
        <v>358144</v>
      </c>
      <c r="M30" s="13">
        <v>185972</v>
      </c>
      <c r="N30" s="16">
        <v>172172</v>
      </c>
      <c r="O30" s="5" t="s">
        <v>38</v>
      </c>
      <c r="P30" s="5">
        <v>1238</v>
      </c>
      <c r="Q30" s="5">
        <v>376</v>
      </c>
      <c r="R30" s="5">
        <v>862</v>
      </c>
      <c r="S30" s="11">
        <f>SUM(S31:S35)</f>
        <v>113348</v>
      </c>
      <c r="T30" s="13">
        <f>SUM(T31:T35)</f>
        <v>34349</v>
      </c>
      <c r="U30" s="16">
        <f>SUM(U31:U35)</f>
        <v>78999</v>
      </c>
    </row>
    <row r="31" spans="1:21" ht="15" customHeight="1" x14ac:dyDescent="0.15">
      <c r="A31" s="6">
        <v>20</v>
      </c>
      <c r="B31" s="5">
        <v>775</v>
      </c>
      <c r="C31" s="9">
        <v>415</v>
      </c>
      <c r="D31" s="9">
        <v>360</v>
      </c>
      <c r="E31" s="11">
        <v>15500</v>
      </c>
      <c r="F31" s="14">
        <v>8300</v>
      </c>
      <c r="G31" s="17">
        <v>7200</v>
      </c>
      <c r="H31" s="6">
        <v>55</v>
      </c>
      <c r="I31" s="5">
        <v>1373</v>
      </c>
      <c r="J31" s="9">
        <v>709</v>
      </c>
      <c r="K31" s="9">
        <v>664</v>
      </c>
      <c r="L31" s="11">
        <v>75515</v>
      </c>
      <c r="M31" s="14">
        <v>38995</v>
      </c>
      <c r="N31" s="17">
        <v>36520</v>
      </c>
      <c r="O31" s="6">
        <v>90</v>
      </c>
      <c r="P31" s="5">
        <v>357</v>
      </c>
      <c r="Q31" s="9">
        <v>127</v>
      </c>
      <c r="R31" s="9">
        <v>230</v>
      </c>
      <c r="S31" s="11">
        <f>SUM(T31:U31)</f>
        <v>32130</v>
      </c>
      <c r="T31" s="14">
        <f>SUMPRODUCT(O31*Q31)</f>
        <v>11430</v>
      </c>
      <c r="U31" s="17">
        <f>SUMPRODUCT(O31*R31)</f>
        <v>20700</v>
      </c>
    </row>
    <row r="32" spans="1:21" ht="15" customHeight="1" x14ac:dyDescent="0.15">
      <c r="A32" s="6">
        <v>21</v>
      </c>
      <c r="B32" s="5">
        <v>795</v>
      </c>
      <c r="C32" s="9">
        <v>394</v>
      </c>
      <c r="D32" s="9">
        <v>401</v>
      </c>
      <c r="E32" s="11">
        <v>16695</v>
      </c>
      <c r="F32" s="14">
        <v>8274</v>
      </c>
      <c r="G32" s="17">
        <v>8421</v>
      </c>
      <c r="H32" s="6">
        <v>56</v>
      </c>
      <c r="I32" s="5">
        <v>1316</v>
      </c>
      <c r="J32" s="9">
        <v>658</v>
      </c>
      <c r="K32" s="9">
        <v>658</v>
      </c>
      <c r="L32" s="11">
        <v>73696</v>
      </c>
      <c r="M32" s="14">
        <v>36848</v>
      </c>
      <c r="N32" s="17">
        <v>36848</v>
      </c>
      <c r="O32" s="6">
        <v>91</v>
      </c>
      <c r="P32" s="5">
        <v>308</v>
      </c>
      <c r="Q32" s="9">
        <v>98</v>
      </c>
      <c r="R32" s="9">
        <v>210</v>
      </c>
      <c r="S32" s="11">
        <f>SUM(T32:U32)</f>
        <v>28028</v>
      </c>
      <c r="T32" s="14">
        <f>SUMPRODUCT(O32*Q32)</f>
        <v>8918</v>
      </c>
      <c r="U32" s="17">
        <f>SUMPRODUCT(O32*R32)</f>
        <v>19110</v>
      </c>
    </row>
    <row r="33" spans="1:21" ht="15" customHeight="1" x14ac:dyDescent="0.15">
      <c r="A33" s="6">
        <v>22</v>
      </c>
      <c r="B33" s="5">
        <v>927</v>
      </c>
      <c r="C33" s="9">
        <v>469</v>
      </c>
      <c r="D33" s="9">
        <v>458</v>
      </c>
      <c r="E33" s="11">
        <v>20394</v>
      </c>
      <c r="F33" s="14">
        <v>10318</v>
      </c>
      <c r="G33" s="17">
        <v>10076</v>
      </c>
      <c r="H33" s="6">
        <v>57</v>
      </c>
      <c r="I33" s="5">
        <v>1172</v>
      </c>
      <c r="J33" s="9">
        <v>603</v>
      </c>
      <c r="K33" s="9">
        <v>569</v>
      </c>
      <c r="L33" s="11">
        <v>66804</v>
      </c>
      <c r="M33" s="14">
        <v>34371</v>
      </c>
      <c r="N33" s="17">
        <v>32433</v>
      </c>
      <c r="O33" s="6">
        <v>92</v>
      </c>
      <c r="P33" s="5">
        <v>233</v>
      </c>
      <c r="Q33" s="9">
        <v>71</v>
      </c>
      <c r="R33" s="9">
        <v>162</v>
      </c>
      <c r="S33" s="11">
        <f>SUM(T33:U33)</f>
        <v>21436</v>
      </c>
      <c r="T33" s="14">
        <f>SUMPRODUCT(O33*Q33)</f>
        <v>6532</v>
      </c>
      <c r="U33" s="17">
        <f>SUMPRODUCT(O33*R33)</f>
        <v>14904</v>
      </c>
    </row>
    <row r="34" spans="1:21" ht="15" customHeight="1" x14ac:dyDescent="0.15">
      <c r="A34" s="6">
        <v>23</v>
      </c>
      <c r="B34" s="5">
        <v>930</v>
      </c>
      <c r="C34" s="9">
        <v>454</v>
      </c>
      <c r="D34" s="9">
        <v>476</v>
      </c>
      <c r="E34" s="11">
        <v>21390</v>
      </c>
      <c r="F34" s="14">
        <v>10442</v>
      </c>
      <c r="G34" s="17">
        <v>10948</v>
      </c>
      <c r="H34" s="6">
        <v>58</v>
      </c>
      <c r="I34" s="5">
        <v>1182</v>
      </c>
      <c r="J34" s="9">
        <v>647</v>
      </c>
      <c r="K34" s="9">
        <v>535</v>
      </c>
      <c r="L34" s="11">
        <v>68556</v>
      </c>
      <c r="M34" s="14">
        <v>37526</v>
      </c>
      <c r="N34" s="17">
        <v>31030</v>
      </c>
      <c r="O34" s="6">
        <v>93</v>
      </c>
      <c r="P34" s="5">
        <v>206</v>
      </c>
      <c r="Q34" s="9">
        <v>51</v>
      </c>
      <c r="R34" s="9">
        <v>155</v>
      </c>
      <c r="S34" s="11">
        <f>SUM(T34:U34)</f>
        <v>19158</v>
      </c>
      <c r="T34" s="14">
        <f>SUMPRODUCT(O34*Q34)</f>
        <v>4743</v>
      </c>
      <c r="U34" s="17">
        <f>SUMPRODUCT(O34*R34)</f>
        <v>14415</v>
      </c>
    </row>
    <row r="35" spans="1:21" ht="15" customHeight="1" x14ac:dyDescent="0.15">
      <c r="A35" s="6">
        <v>24</v>
      </c>
      <c r="B35" s="5">
        <v>1031</v>
      </c>
      <c r="C35" s="9">
        <v>507</v>
      </c>
      <c r="D35" s="9">
        <v>524</v>
      </c>
      <c r="E35" s="11">
        <v>24744</v>
      </c>
      <c r="F35" s="14">
        <v>12168</v>
      </c>
      <c r="G35" s="17">
        <v>12576</v>
      </c>
      <c r="H35" s="6">
        <v>59</v>
      </c>
      <c r="I35" s="5">
        <v>1247</v>
      </c>
      <c r="J35" s="9">
        <v>648</v>
      </c>
      <c r="K35" s="9">
        <v>599</v>
      </c>
      <c r="L35" s="11">
        <v>73573</v>
      </c>
      <c r="M35" s="14">
        <v>38232</v>
      </c>
      <c r="N35" s="17">
        <v>35341</v>
      </c>
      <c r="O35" s="6">
        <v>94</v>
      </c>
      <c r="P35" s="5">
        <v>134</v>
      </c>
      <c r="Q35" s="9">
        <v>29</v>
      </c>
      <c r="R35" s="9">
        <v>105</v>
      </c>
      <c r="S35" s="11">
        <f>SUM(T35:U35)</f>
        <v>12596</v>
      </c>
      <c r="T35" s="14">
        <f>SUMPRODUCT(O35*Q35)</f>
        <v>2726</v>
      </c>
      <c r="U35" s="17">
        <f>SUMPRODUCT(O35*R35)</f>
        <v>9870</v>
      </c>
    </row>
    <row r="36" spans="1:21" ht="15" customHeight="1" x14ac:dyDescent="0.15">
      <c r="A36" s="5" t="s">
        <v>16</v>
      </c>
      <c r="B36" s="5">
        <v>5143</v>
      </c>
      <c r="C36" s="5">
        <v>2461</v>
      </c>
      <c r="D36" s="5">
        <v>2682</v>
      </c>
      <c r="E36" s="11">
        <v>138608</v>
      </c>
      <c r="F36" s="13">
        <v>66287</v>
      </c>
      <c r="G36" s="16">
        <v>72321</v>
      </c>
      <c r="H36" s="5" t="s">
        <v>32</v>
      </c>
      <c r="I36" s="5">
        <v>4815</v>
      </c>
      <c r="J36" s="5">
        <v>2492</v>
      </c>
      <c r="K36" s="5">
        <v>2323</v>
      </c>
      <c r="L36" s="11">
        <v>298101</v>
      </c>
      <c r="M36" s="13">
        <v>154205</v>
      </c>
      <c r="N36" s="16">
        <v>143896</v>
      </c>
      <c r="O36" s="5" t="s">
        <v>30</v>
      </c>
      <c r="P36" s="5">
        <v>377</v>
      </c>
      <c r="Q36" s="5">
        <v>88</v>
      </c>
      <c r="R36" s="5">
        <v>289</v>
      </c>
      <c r="S36" s="11">
        <f>SUM(S37:S41)</f>
        <v>36332</v>
      </c>
      <c r="T36" s="13">
        <f>SUM(T37:T41)</f>
        <v>8479</v>
      </c>
      <c r="U36" s="16">
        <f>SUM(U37:U41)</f>
        <v>27853</v>
      </c>
    </row>
    <row r="37" spans="1:21" ht="15" customHeight="1" x14ac:dyDescent="0.15">
      <c r="A37" s="6">
        <v>25</v>
      </c>
      <c r="B37" s="5">
        <v>1079</v>
      </c>
      <c r="C37" s="9">
        <v>520</v>
      </c>
      <c r="D37" s="9">
        <v>559</v>
      </c>
      <c r="E37" s="9">
        <v>26975</v>
      </c>
      <c r="F37" s="9">
        <v>13000</v>
      </c>
      <c r="G37" s="9">
        <v>13975</v>
      </c>
      <c r="H37" s="6">
        <v>60</v>
      </c>
      <c r="I37" s="5">
        <v>1087</v>
      </c>
      <c r="J37" s="9">
        <v>597</v>
      </c>
      <c r="K37" s="9">
        <v>490</v>
      </c>
      <c r="L37" s="11">
        <v>65220</v>
      </c>
      <c r="M37" s="14">
        <v>35820</v>
      </c>
      <c r="N37" s="17">
        <v>29400</v>
      </c>
      <c r="O37" s="6">
        <v>95</v>
      </c>
      <c r="P37" s="5">
        <v>131</v>
      </c>
      <c r="Q37" s="9">
        <v>36</v>
      </c>
      <c r="R37" s="9">
        <v>95</v>
      </c>
      <c r="S37" s="11">
        <f>SUM(T37:U37)</f>
        <v>12445</v>
      </c>
      <c r="T37" s="14">
        <f>SUMPRODUCT(O37*Q37)</f>
        <v>3420</v>
      </c>
      <c r="U37" s="17">
        <f>SUMPRODUCT(O37*R37)</f>
        <v>9025</v>
      </c>
    </row>
    <row r="38" spans="1:21" ht="15" customHeight="1" x14ac:dyDescent="0.15">
      <c r="A38" s="6">
        <v>26</v>
      </c>
      <c r="B38" s="5">
        <v>1064</v>
      </c>
      <c r="C38" s="9">
        <v>538</v>
      </c>
      <c r="D38" s="9">
        <v>526</v>
      </c>
      <c r="E38" s="9">
        <v>27664</v>
      </c>
      <c r="F38" s="9">
        <v>13988</v>
      </c>
      <c r="G38" s="9">
        <v>13676</v>
      </c>
      <c r="H38" s="6">
        <v>61</v>
      </c>
      <c r="I38" s="5">
        <v>996</v>
      </c>
      <c r="J38" s="9">
        <v>499</v>
      </c>
      <c r="K38" s="9">
        <v>497</v>
      </c>
      <c r="L38" s="11">
        <v>60756</v>
      </c>
      <c r="M38" s="14">
        <v>30439</v>
      </c>
      <c r="N38" s="17">
        <v>30317</v>
      </c>
      <c r="O38" s="6">
        <v>96</v>
      </c>
      <c r="P38" s="5">
        <v>94</v>
      </c>
      <c r="Q38" s="9">
        <v>18</v>
      </c>
      <c r="R38" s="9">
        <v>76</v>
      </c>
      <c r="S38" s="11">
        <f>SUM(T38:U38)</f>
        <v>9024</v>
      </c>
      <c r="T38" s="14">
        <f>SUMPRODUCT(O38*Q38)</f>
        <v>1728</v>
      </c>
      <c r="U38" s="17">
        <f>SUMPRODUCT(O38*R38)</f>
        <v>7296</v>
      </c>
    </row>
    <row r="39" spans="1:21" ht="15" customHeight="1" x14ac:dyDescent="0.15">
      <c r="A39" s="6">
        <v>27</v>
      </c>
      <c r="B39" s="5">
        <v>1014</v>
      </c>
      <c r="C39" s="9">
        <v>454</v>
      </c>
      <c r="D39" s="9">
        <v>560</v>
      </c>
      <c r="E39" s="9">
        <v>27378</v>
      </c>
      <c r="F39" s="9">
        <v>12258</v>
      </c>
      <c r="G39" s="9">
        <v>15120</v>
      </c>
      <c r="H39" s="6">
        <v>62</v>
      </c>
      <c r="I39" s="5">
        <v>895</v>
      </c>
      <c r="J39" s="9">
        <v>468</v>
      </c>
      <c r="K39" s="9">
        <v>427</v>
      </c>
      <c r="L39" s="11">
        <v>55490</v>
      </c>
      <c r="M39" s="14">
        <v>29016</v>
      </c>
      <c r="N39" s="17">
        <v>26474</v>
      </c>
      <c r="O39" s="6">
        <v>97</v>
      </c>
      <c r="P39" s="5">
        <v>72</v>
      </c>
      <c r="Q39" s="9">
        <v>13</v>
      </c>
      <c r="R39" s="9">
        <v>59</v>
      </c>
      <c r="S39" s="11">
        <f>SUM(T39:U39)</f>
        <v>6984</v>
      </c>
      <c r="T39" s="14">
        <f>SUMPRODUCT(O39*Q39)</f>
        <v>1261</v>
      </c>
      <c r="U39" s="17">
        <f>SUMPRODUCT(O39*R39)</f>
        <v>5723</v>
      </c>
    </row>
    <row r="40" spans="1:21" ht="15" customHeight="1" x14ac:dyDescent="0.15">
      <c r="A40" s="6">
        <v>28</v>
      </c>
      <c r="B40" s="5">
        <v>1003</v>
      </c>
      <c r="C40" s="9">
        <v>480</v>
      </c>
      <c r="D40" s="9">
        <v>523</v>
      </c>
      <c r="E40" s="9">
        <v>28084</v>
      </c>
      <c r="F40" s="9">
        <v>13440</v>
      </c>
      <c r="G40" s="9">
        <v>14644</v>
      </c>
      <c r="H40" s="6">
        <v>63</v>
      </c>
      <c r="I40" s="5">
        <v>933</v>
      </c>
      <c r="J40" s="9">
        <v>462</v>
      </c>
      <c r="K40" s="9">
        <v>471</v>
      </c>
      <c r="L40" s="11">
        <v>58779</v>
      </c>
      <c r="M40" s="14">
        <v>29106</v>
      </c>
      <c r="N40" s="17">
        <v>29673</v>
      </c>
      <c r="O40" s="6">
        <v>98</v>
      </c>
      <c r="P40" s="5">
        <v>41</v>
      </c>
      <c r="Q40" s="9">
        <v>9</v>
      </c>
      <c r="R40" s="9">
        <v>32</v>
      </c>
      <c r="S40" s="11">
        <f>SUM(T40:U40)</f>
        <v>4018</v>
      </c>
      <c r="T40" s="14">
        <f>SUMPRODUCT(O40*Q40)</f>
        <v>882</v>
      </c>
      <c r="U40" s="17">
        <f>SUMPRODUCT(O40*R40)</f>
        <v>3136</v>
      </c>
    </row>
    <row r="41" spans="1:21" ht="15" customHeight="1" x14ac:dyDescent="0.15">
      <c r="A41" s="6">
        <v>29</v>
      </c>
      <c r="B41" s="5">
        <v>983</v>
      </c>
      <c r="C41" s="9">
        <v>469</v>
      </c>
      <c r="D41" s="9">
        <v>514</v>
      </c>
      <c r="E41" s="9">
        <v>28507</v>
      </c>
      <c r="F41" s="9">
        <v>13601</v>
      </c>
      <c r="G41" s="9">
        <v>14906</v>
      </c>
      <c r="H41" s="6">
        <v>64</v>
      </c>
      <c r="I41" s="5">
        <v>904</v>
      </c>
      <c r="J41" s="9">
        <v>466</v>
      </c>
      <c r="K41" s="9">
        <v>438</v>
      </c>
      <c r="L41" s="11">
        <v>57856</v>
      </c>
      <c r="M41" s="14">
        <v>29824</v>
      </c>
      <c r="N41" s="17">
        <v>28032</v>
      </c>
      <c r="O41" s="6">
        <v>99</v>
      </c>
      <c r="P41" s="5">
        <v>39</v>
      </c>
      <c r="Q41" s="9">
        <v>12</v>
      </c>
      <c r="R41" s="9">
        <v>27</v>
      </c>
      <c r="S41" s="11">
        <f>SUM(T41:U41)</f>
        <v>3861</v>
      </c>
      <c r="T41" s="14">
        <f>SUMPRODUCT(O41*Q41)</f>
        <v>1188</v>
      </c>
      <c r="U41" s="17">
        <f>SUMPRODUCT(O41*R41)</f>
        <v>2673</v>
      </c>
    </row>
    <row r="42" spans="1:21" ht="15" customHeight="1" x14ac:dyDescent="0.15">
      <c r="A42" s="5" t="s">
        <v>12</v>
      </c>
      <c r="B42" s="5">
        <v>4660</v>
      </c>
      <c r="C42" s="5">
        <v>2223</v>
      </c>
      <c r="D42" s="5">
        <v>2437</v>
      </c>
      <c r="E42" s="11">
        <v>148957</v>
      </c>
      <c r="F42" s="13">
        <v>70963</v>
      </c>
      <c r="G42" s="16">
        <v>77994</v>
      </c>
      <c r="H42" s="5" t="s">
        <v>18</v>
      </c>
      <c r="I42" s="5">
        <v>4005</v>
      </c>
      <c r="J42" s="5">
        <v>1986</v>
      </c>
      <c r="K42" s="5">
        <v>2019</v>
      </c>
      <c r="L42" s="11">
        <v>268127</v>
      </c>
      <c r="M42" s="13">
        <v>132983</v>
      </c>
      <c r="N42" s="16">
        <v>135144</v>
      </c>
      <c r="O42" s="5" t="s">
        <v>2</v>
      </c>
      <c r="P42" s="5">
        <v>42</v>
      </c>
      <c r="Q42" s="5">
        <v>12</v>
      </c>
      <c r="R42" s="5">
        <v>30</v>
      </c>
      <c r="S42" s="11">
        <f>SUM(S43:S47)</f>
        <v>3624</v>
      </c>
      <c r="T42" s="13">
        <f>SUM(T43:T47)</f>
        <v>907</v>
      </c>
      <c r="U42" s="16">
        <f>SUM(U43:U47)</f>
        <v>2717</v>
      </c>
    </row>
    <row r="43" spans="1:21" ht="15" customHeight="1" x14ac:dyDescent="0.15">
      <c r="A43" s="6">
        <v>30</v>
      </c>
      <c r="B43" s="5">
        <v>971</v>
      </c>
      <c r="C43" s="9">
        <v>486</v>
      </c>
      <c r="D43" s="9">
        <v>485</v>
      </c>
      <c r="E43" s="11">
        <v>29130</v>
      </c>
      <c r="F43" s="14">
        <v>14580</v>
      </c>
      <c r="G43" s="17">
        <v>14550</v>
      </c>
      <c r="H43" s="6">
        <v>65</v>
      </c>
      <c r="I43" s="5">
        <v>872</v>
      </c>
      <c r="J43" s="9">
        <v>423</v>
      </c>
      <c r="K43" s="9">
        <v>449</v>
      </c>
      <c r="L43" s="11">
        <v>56680</v>
      </c>
      <c r="M43" s="14">
        <v>27495</v>
      </c>
      <c r="N43" s="17">
        <v>29185</v>
      </c>
      <c r="O43" s="6">
        <v>100</v>
      </c>
      <c r="P43" s="5">
        <v>18</v>
      </c>
      <c r="Q43" s="9">
        <v>5</v>
      </c>
      <c r="R43" s="9">
        <v>13</v>
      </c>
      <c r="S43" s="11">
        <f>SUM(T43:U43)</f>
        <v>1800</v>
      </c>
      <c r="T43" s="14">
        <f>SUMPRODUCT(O43*Q43)</f>
        <v>500</v>
      </c>
      <c r="U43" s="17">
        <f>SUMPRODUCT(O43*R43)</f>
        <v>1300</v>
      </c>
    </row>
    <row r="44" spans="1:21" ht="15" customHeight="1" x14ac:dyDescent="0.15">
      <c r="A44" s="6">
        <v>31</v>
      </c>
      <c r="B44" s="5">
        <v>924</v>
      </c>
      <c r="C44" s="9">
        <v>452</v>
      </c>
      <c r="D44" s="9">
        <v>472</v>
      </c>
      <c r="E44" s="11">
        <v>28644</v>
      </c>
      <c r="F44" s="14">
        <v>14012</v>
      </c>
      <c r="G44" s="17">
        <v>14632</v>
      </c>
      <c r="H44" s="6">
        <v>66</v>
      </c>
      <c r="I44" s="5">
        <v>797</v>
      </c>
      <c r="J44" s="9">
        <v>388</v>
      </c>
      <c r="K44" s="9">
        <v>409</v>
      </c>
      <c r="L44" s="11">
        <v>52602</v>
      </c>
      <c r="M44" s="14">
        <v>25608</v>
      </c>
      <c r="N44" s="17">
        <v>26994</v>
      </c>
      <c r="O44" s="6">
        <v>101</v>
      </c>
      <c r="P44" s="5">
        <v>12</v>
      </c>
      <c r="Q44" s="9">
        <v>1</v>
      </c>
      <c r="R44" s="9">
        <v>11</v>
      </c>
      <c r="S44" s="11">
        <f>SUM(T44:U44)</f>
        <v>1212</v>
      </c>
      <c r="T44" s="14">
        <f>SUMPRODUCT(O44*Q44)</f>
        <v>101</v>
      </c>
      <c r="U44" s="17">
        <f>SUMPRODUCT(O44*R44)</f>
        <v>1111</v>
      </c>
    </row>
    <row r="45" spans="1:21" ht="15" customHeight="1" x14ac:dyDescent="0.15">
      <c r="A45" s="6">
        <v>32</v>
      </c>
      <c r="B45" s="5">
        <v>966</v>
      </c>
      <c r="C45" s="9">
        <v>459</v>
      </c>
      <c r="D45" s="9">
        <v>507</v>
      </c>
      <c r="E45" s="11">
        <v>30912</v>
      </c>
      <c r="F45" s="14">
        <v>14688</v>
      </c>
      <c r="G45" s="17">
        <v>16224</v>
      </c>
      <c r="H45" s="6">
        <v>67</v>
      </c>
      <c r="I45" s="5">
        <v>781</v>
      </c>
      <c r="J45" s="9">
        <v>400</v>
      </c>
      <c r="K45" s="9">
        <v>381</v>
      </c>
      <c r="L45" s="11">
        <v>52327</v>
      </c>
      <c r="M45" s="14">
        <v>26800</v>
      </c>
      <c r="N45" s="17">
        <v>25527</v>
      </c>
      <c r="O45" s="6">
        <v>102</v>
      </c>
      <c r="P45" s="5">
        <v>6</v>
      </c>
      <c r="Q45" s="9">
        <v>3</v>
      </c>
      <c r="R45" s="9">
        <v>3</v>
      </c>
      <c r="S45" s="11">
        <f>SUM(T45:U45)</f>
        <v>612</v>
      </c>
      <c r="T45" s="14">
        <f>SUMPRODUCT(O45*Q45)</f>
        <v>306</v>
      </c>
      <c r="U45" s="17">
        <f>SUMPRODUCT(O45*R45)</f>
        <v>306</v>
      </c>
    </row>
    <row r="46" spans="1:21" ht="15" customHeight="1" x14ac:dyDescent="0.15">
      <c r="A46" s="6">
        <v>33</v>
      </c>
      <c r="B46" s="5">
        <v>895</v>
      </c>
      <c r="C46" s="9">
        <v>401</v>
      </c>
      <c r="D46" s="9">
        <v>494</v>
      </c>
      <c r="E46" s="11">
        <v>29535</v>
      </c>
      <c r="F46" s="14">
        <v>13233</v>
      </c>
      <c r="G46" s="17">
        <v>16302</v>
      </c>
      <c r="H46" s="6">
        <v>68</v>
      </c>
      <c r="I46" s="5">
        <v>777</v>
      </c>
      <c r="J46" s="9">
        <v>395</v>
      </c>
      <c r="K46" s="9">
        <v>382</v>
      </c>
      <c r="L46" s="11">
        <v>52836</v>
      </c>
      <c r="M46" s="14">
        <v>26860</v>
      </c>
      <c r="N46" s="17">
        <v>25976</v>
      </c>
      <c r="O46" s="4" t="s">
        <v>35</v>
      </c>
      <c r="P46" s="5">
        <v>6</v>
      </c>
      <c r="Q46" s="9">
        <v>3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 x14ac:dyDescent="0.15">
      <c r="A47" s="6">
        <v>34</v>
      </c>
      <c r="B47" s="5">
        <v>904</v>
      </c>
      <c r="C47" s="9">
        <v>425</v>
      </c>
      <c r="D47" s="9">
        <v>479</v>
      </c>
      <c r="E47" s="11">
        <v>30736</v>
      </c>
      <c r="F47" s="14">
        <v>14450</v>
      </c>
      <c r="G47" s="17">
        <v>16286</v>
      </c>
      <c r="H47" s="6">
        <v>69</v>
      </c>
      <c r="I47" s="5">
        <v>778</v>
      </c>
      <c r="J47" s="9">
        <v>380</v>
      </c>
      <c r="K47" s="9">
        <v>398</v>
      </c>
      <c r="L47" s="11">
        <v>53682</v>
      </c>
      <c r="M47" s="14">
        <v>26220</v>
      </c>
      <c r="N47" s="17">
        <v>27462</v>
      </c>
      <c r="O47" s="4" t="s">
        <v>28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 x14ac:dyDescent="0.15">
      <c r="A49" s="2" t="s">
        <v>27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 x14ac:dyDescent="0.15">
      <c r="B50" s="8" t="s">
        <v>29</v>
      </c>
      <c r="C50" s="8" t="s">
        <v>33</v>
      </c>
      <c r="D50" s="8" t="s">
        <v>21</v>
      </c>
      <c r="E50" s="8"/>
      <c r="F50" s="8"/>
      <c r="G50" s="8"/>
    </row>
  </sheetData>
  <mergeCells count="2">
    <mergeCell ref="A1:R1"/>
    <mergeCell ref="O3:Q3"/>
  </mergeCells>
  <phoneticPr fontId="2"/>
  <pageMargins left="0.7" right="0.7" top="0.75" bottom="0.75" header="0.3" footer="0.3"/>
  <pageSetup paperSize="9" orientation="portrait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52"/>
    <pageSetUpPr fitToPage="1"/>
  </sheetPr>
  <dimension ref="A1:IV50"/>
  <sheetViews>
    <sheetView tabSelected="1" zoomScaleSheetLayoutView="90" workbookViewId="0">
      <selection sqref="A1:R1"/>
    </sheetView>
  </sheetViews>
  <sheetFormatPr defaultRowHeight="13.5" x14ac:dyDescent="0.1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</cols>
  <sheetData>
    <row r="1" spans="1:25" x14ac:dyDescent="0.15">
      <c r="A1" s="26" t="s">
        <v>10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3" spans="1:25" x14ac:dyDescent="0.15">
      <c r="O3" s="27">
        <v>45474</v>
      </c>
      <c r="P3" s="27"/>
      <c r="Q3" s="27"/>
      <c r="R3" s="20" t="s">
        <v>39</v>
      </c>
    </row>
    <row r="4" spans="1:25" ht="15" customHeight="1" x14ac:dyDescent="0.15">
      <c r="A4" s="3" t="s">
        <v>13</v>
      </c>
      <c r="B4" s="3" t="s">
        <v>26</v>
      </c>
      <c r="C4" s="3" t="s">
        <v>31</v>
      </c>
      <c r="D4" s="3" t="s">
        <v>34</v>
      </c>
      <c r="E4" s="10" t="s">
        <v>29</v>
      </c>
      <c r="F4" s="12" t="s">
        <v>33</v>
      </c>
      <c r="G4" s="15" t="s">
        <v>21</v>
      </c>
      <c r="H4" s="3" t="s">
        <v>20</v>
      </c>
      <c r="I4" s="3" t="s">
        <v>26</v>
      </c>
      <c r="J4" s="3" t="s">
        <v>31</v>
      </c>
      <c r="K4" s="3" t="s">
        <v>34</v>
      </c>
      <c r="L4" s="10" t="s">
        <v>29</v>
      </c>
      <c r="M4" s="12" t="s">
        <v>33</v>
      </c>
      <c r="N4" s="15" t="s">
        <v>21</v>
      </c>
      <c r="O4" s="3" t="s">
        <v>20</v>
      </c>
      <c r="P4" s="3" t="s">
        <v>7</v>
      </c>
      <c r="Q4" s="3" t="s">
        <v>31</v>
      </c>
      <c r="R4" s="3" t="s">
        <v>34</v>
      </c>
      <c r="S4" s="10" t="s">
        <v>29</v>
      </c>
      <c r="T4" s="12" t="s">
        <v>33</v>
      </c>
      <c r="U4" s="15" t="s">
        <v>21</v>
      </c>
    </row>
    <row r="5" spans="1:25" ht="15" customHeight="1" x14ac:dyDescent="0.15">
      <c r="A5" s="4" t="s">
        <v>7</v>
      </c>
      <c r="B5" s="5">
        <v>82153</v>
      </c>
      <c r="C5" s="5">
        <v>39708</v>
      </c>
      <c r="D5" s="5">
        <v>42445</v>
      </c>
      <c r="E5" s="11">
        <v>3793397</v>
      </c>
      <c r="F5" s="13">
        <v>1780496</v>
      </c>
      <c r="G5" s="16">
        <v>2012901</v>
      </c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3"/>
      <c r="T5" s="3"/>
      <c r="U5" s="3"/>
      <c r="W5" s="4" t="s">
        <v>40</v>
      </c>
      <c r="X5" s="4" t="s">
        <v>23</v>
      </c>
      <c r="Y5" s="24" t="s">
        <v>9</v>
      </c>
    </row>
    <row r="6" spans="1:25" ht="15" customHeight="1" x14ac:dyDescent="0.15">
      <c r="A6" s="5" t="s">
        <v>1</v>
      </c>
      <c r="B6" s="5">
        <v>2807</v>
      </c>
      <c r="C6" s="5">
        <v>1416</v>
      </c>
      <c r="D6" s="5">
        <v>1391</v>
      </c>
      <c r="E6" s="11">
        <v>6084</v>
      </c>
      <c r="F6" s="13">
        <v>3078</v>
      </c>
      <c r="G6" s="16">
        <v>3006</v>
      </c>
      <c r="H6" s="5" t="s">
        <v>19</v>
      </c>
      <c r="I6" s="5">
        <v>5144</v>
      </c>
      <c r="J6" s="5">
        <v>2501</v>
      </c>
      <c r="K6" s="5">
        <v>2643</v>
      </c>
      <c r="L6" s="11">
        <v>190606</v>
      </c>
      <c r="M6" s="13">
        <v>92690</v>
      </c>
      <c r="N6" s="16">
        <v>97916</v>
      </c>
      <c r="O6" s="5" t="s">
        <v>0</v>
      </c>
      <c r="P6" s="5">
        <v>4035</v>
      </c>
      <c r="Q6" s="5">
        <v>1954</v>
      </c>
      <c r="R6" s="5">
        <v>2081</v>
      </c>
      <c r="S6" s="11">
        <f>SUM(S7:S11)</f>
        <v>290991</v>
      </c>
      <c r="T6" s="13">
        <f>SUM(T7:T11)</f>
        <v>140874</v>
      </c>
      <c r="U6" s="16">
        <f>SUM(U7:U11)</f>
        <v>150117</v>
      </c>
      <c r="W6" s="22" t="s">
        <v>17</v>
      </c>
      <c r="X6" s="4">
        <f>SUM(B6+B12+B18)</f>
        <v>9555</v>
      </c>
      <c r="Y6" s="25">
        <f>AVERAGE(X6/(B5-P47))</f>
        <v>0.11630737769771037</v>
      </c>
    </row>
    <row r="7" spans="1:25" ht="15" customHeight="1" x14ac:dyDescent="0.15">
      <c r="A7" s="6">
        <v>0</v>
      </c>
      <c r="B7" s="5">
        <v>485</v>
      </c>
      <c r="C7" s="9">
        <v>255</v>
      </c>
      <c r="D7" s="9">
        <v>230</v>
      </c>
      <c r="E7" s="11">
        <v>0</v>
      </c>
      <c r="F7" s="14">
        <v>0</v>
      </c>
      <c r="G7" s="17">
        <v>0</v>
      </c>
      <c r="H7" s="6">
        <v>35</v>
      </c>
      <c r="I7" s="5">
        <v>983</v>
      </c>
      <c r="J7" s="9">
        <v>477</v>
      </c>
      <c r="K7" s="9">
        <v>506</v>
      </c>
      <c r="L7" s="11">
        <v>34405</v>
      </c>
      <c r="M7" s="14">
        <v>16695</v>
      </c>
      <c r="N7" s="17">
        <v>17710</v>
      </c>
      <c r="O7" s="6">
        <v>70</v>
      </c>
      <c r="P7" s="5">
        <v>731</v>
      </c>
      <c r="Q7" s="9">
        <v>360</v>
      </c>
      <c r="R7" s="9">
        <v>371</v>
      </c>
      <c r="S7" s="11">
        <f>SUM(T7:U7)</f>
        <v>51170</v>
      </c>
      <c r="T7" s="14">
        <f>SUMPRODUCT(O7*Q7)</f>
        <v>25200</v>
      </c>
      <c r="U7" s="17">
        <f>SUMPRODUCT(O7*R7)</f>
        <v>25970</v>
      </c>
      <c r="W7" s="22" t="s">
        <v>3</v>
      </c>
      <c r="X7" s="4">
        <f>SUM(B24+B30+B36+B42+I6+I12+I18+I24+I30+I36)</f>
        <v>52712</v>
      </c>
      <c r="Y7" s="25">
        <f>AVERAGE(X7/(B5-P47))</f>
        <v>0.64163207673487277</v>
      </c>
    </row>
    <row r="8" spans="1:25" ht="15" customHeight="1" x14ac:dyDescent="0.15">
      <c r="A8" s="6">
        <v>1</v>
      </c>
      <c r="B8" s="5">
        <v>532</v>
      </c>
      <c r="C8" s="9">
        <v>247</v>
      </c>
      <c r="D8" s="9">
        <v>285</v>
      </c>
      <c r="E8" s="11">
        <v>542</v>
      </c>
      <c r="F8" s="14">
        <v>257</v>
      </c>
      <c r="G8" s="17">
        <v>285</v>
      </c>
      <c r="H8" s="6">
        <v>36</v>
      </c>
      <c r="I8" s="5">
        <v>1012</v>
      </c>
      <c r="J8" s="9">
        <v>493</v>
      </c>
      <c r="K8" s="9">
        <v>519</v>
      </c>
      <c r="L8" s="11">
        <v>36432</v>
      </c>
      <c r="M8" s="14">
        <v>17748</v>
      </c>
      <c r="N8" s="17">
        <v>18684</v>
      </c>
      <c r="O8" s="6">
        <v>71</v>
      </c>
      <c r="P8" s="5">
        <v>749</v>
      </c>
      <c r="Q8" s="9">
        <v>370</v>
      </c>
      <c r="R8" s="9">
        <v>379</v>
      </c>
      <c r="S8" s="11">
        <f>SUM(T8:U8)</f>
        <v>53179</v>
      </c>
      <c r="T8" s="14">
        <f>SUMPRODUCT(O8*Q8)</f>
        <v>26270</v>
      </c>
      <c r="U8" s="17">
        <f>SUMPRODUCT(O8*R8)</f>
        <v>26909</v>
      </c>
      <c r="W8" s="22" t="s">
        <v>5</v>
      </c>
      <c r="X8" s="4">
        <f>SUM(I42+P6+P12+P18+P24+P30+P36+P42)</f>
        <v>19886</v>
      </c>
      <c r="Y8" s="25">
        <f>AVERAGE(X8/(B5-P47))</f>
        <v>0.24206054556741688</v>
      </c>
    </row>
    <row r="9" spans="1:25" ht="15" customHeight="1" x14ac:dyDescent="0.15">
      <c r="A9" s="6">
        <v>2</v>
      </c>
      <c r="B9" s="5">
        <v>528</v>
      </c>
      <c r="C9" s="9">
        <v>274</v>
      </c>
      <c r="D9" s="9">
        <v>254</v>
      </c>
      <c r="E9" s="11">
        <v>1078</v>
      </c>
      <c r="F9" s="14">
        <v>546</v>
      </c>
      <c r="G9" s="17">
        <v>532</v>
      </c>
      <c r="H9" s="6">
        <v>37</v>
      </c>
      <c r="I9" s="5">
        <v>999</v>
      </c>
      <c r="J9" s="9">
        <v>478</v>
      </c>
      <c r="K9" s="9">
        <v>521</v>
      </c>
      <c r="L9" s="11">
        <v>36963</v>
      </c>
      <c r="M9" s="14">
        <v>17686</v>
      </c>
      <c r="N9" s="17">
        <v>19277</v>
      </c>
      <c r="O9" s="6">
        <v>72</v>
      </c>
      <c r="P9" s="5">
        <v>793</v>
      </c>
      <c r="Q9" s="9">
        <v>378</v>
      </c>
      <c r="R9" s="9">
        <v>415</v>
      </c>
      <c r="S9" s="11">
        <f>SUM(T9:U9)</f>
        <v>57096</v>
      </c>
      <c r="T9" s="14">
        <f>SUMPRODUCT(O9*Q9)</f>
        <v>27216</v>
      </c>
      <c r="U9" s="17">
        <f>SUMPRODUCT(O9*R9)</f>
        <v>29880</v>
      </c>
      <c r="W9" s="3"/>
      <c r="X9" s="3"/>
      <c r="Y9" s="25">
        <f>SUM(Y6:Y8)</f>
        <v>1</v>
      </c>
    </row>
    <row r="10" spans="1:25" ht="15" customHeight="1" x14ac:dyDescent="0.15">
      <c r="A10" s="6">
        <v>3</v>
      </c>
      <c r="B10" s="5">
        <v>595</v>
      </c>
      <c r="C10" s="9">
        <v>310</v>
      </c>
      <c r="D10" s="9">
        <v>285</v>
      </c>
      <c r="E10" s="11">
        <v>1824</v>
      </c>
      <c r="F10" s="14">
        <v>975</v>
      </c>
      <c r="G10" s="17">
        <v>849</v>
      </c>
      <c r="H10" s="6">
        <v>38</v>
      </c>
      <c r="I10" s="5">
        <v>1044</v>
      </c>
      <c r="J10" s="9">
        <v>506</v>
      </c>
      <c r="K10" s="9">
        <v>538</v>
      </c>
      <c r="L10" s="11">
        <v>39672</v>
      </c>
      <c r="M10" s="14">
        <v>19228</v>
      </c>
      <c r="N10" s="17">
        <v>20444</v>
      </c>
      <c r="O10" s="6">
        <v>73</v>
      </c>
      <c r="P10" s="5">
        <v>842</v>
      </c>
      <c r="Q10" s="9">
        <v>416</v>
      </c>
      <c r="R10" s="9">
        <v>426</v>
      </c>
      <c r="S10" s="11">
        <f>SUM(T10:U10)</f>
        <v>61466</v>
      </c>
      <c r="T10" s="14">
        <f>SUMPRODUCT(O10*Q10)</f>
        <v>30368</v>
      </c>
      <c r="U10" s="17">
        <f>SUMPRODUCT(O10*R10)</f>
        <v>31098</v>
      </c>
    </row>
    <row r="11" spans="1:25" ht="15" customHeight="1" x14ac:dyDescent="0.15">
      <c r="A11" s="6">
        <v>4</v>
      </c>
      <c r="B11" s="5">
        <v>667</v>
      </c>
      <c r="C11" s="9">
        <v>330</v>
      </c>
      <c r="D11" s="9">
        <v>337</v>
      </c>
      <c r="E11" s="11">
        <v>2640</v>
      </c>
      <c r="F11" s="14">
        <v>1300</v>
      </c>
      <c r="G11" s="17">
        <v>1340</v>
      </c>
      <c r="H11" s="6">
        <v>39</v>
      </c>
      <c r="I11" s="5">
        <v>1106</v>
      </c>
      <c r="J11" s="9">
        <v>547</v>
      </c>
      <c r="K11" s="9">
        <v>559</v>
      </c>
      <c r="L11" s="11">
        <v>43134</v>
      </c>
      <c r="M11" s="14">
        <v>21333</v>
      </c>
      <c r="N11" s="17">
        <v>21801</v>
      </c>
      <c r="O11" s="6">
        <v>74</v>
      </c>
      <c r="P11" s="5">
        <v>920</v>
      </c>
      <c r="Q11" s="9">
        <v>430</v>
      </c>
      <c r="R11" s="9">
        <v>490</v>
      </c>
      <c r="S11" s="11">
        <f>SUM(T11:U11)</f>
        <v>68080</v>
      </c>
      <c r="T11" s="14">
        <f>SUMPRODUCT(O11*Q11)</f>
        <v>31820</v>
      </c>
      <c r="U11" s="17">
        <f>SUMPRODUCT(O11*R11)</f>
        <v>36260</v>
      </c>
    </row>
    <row r="12" spans="1:25" ht="15" customHeight="1" x14ac:dyDescent="0.15">
      <c r="A12" s="5" t="s">
        <v>11</v>
      </c>
      <c r="B12" s="5">
        <v>3449</v>
      </c>
      <c r="C12" s="5">
        <v>1798</v>
      </c>
      <c r="D12" s="5">
        <v>1651</v>
      </c>
      <c r="E12" s="11">
        <v>24390</v>
      </c>
      <c r="F12" s="13">
        <v>12635</v>
      </c>
      <c r="G12" s="16">
        <v>11755</v>
      </c>
      <c r="H12" s="5" t="s">
        <v>6</v>
      </c>
      <c r="I12" s="5">
        <v>5846</v>
      </c>
      <c r="J12" s="5">
        <v>2902</v>
      </c>
      <c r="K12" s="5">
        <v>2944</v>
      </c>
      <c r="L12" s="11">
        <v>245680</v>
      </c>
      <c r="M12" s="13">
        <v>121995</v>
      </c>
      <c r="N12" s="16">
        <v>123685</v>
      </c>
      <c r="O12" s="5" t="s">
        <v>37</v>
      </c>
      <c r="P12" s="5">
        <v>4222</v>
      </c>
      <c r="Q12" s="5">
        <v>1872</v>
      </c>
      <c r="R12" s="5">
        <v>2350</v>
      </c>
      <c r="S12" s="11">
        <f>SUM(S13:S17)</f>
        <v>324065</v>
      </c>
      <c r="T12" s="13">
        <f>SUM(T13:T17)</f>
        <v>143597</v>
      </c>
      <c r="U12" s="16">
        <f>SUM(U13:U17)</f>
        <v>180468</v>
      </c>
    </row>
    <row r="13" spans="1:25" ht="15" customHeight="1" x14ac:dyDescent="0.15">
      <c r="A13" s="6">
        <v>5</v>
      </c>
      <c r="B13" s="5">
        <v>641</v>
      </c>
      <c r="C13" s="9">
        <v>328</v>
      </c>
      <c r="D13" s="9">
        <v>313</v>
      </c>
      <c r="E13" s="11">
        <v>3225</v>
      </c>
      <c r="F13" s="14">
        <v>1650</v>
      </c>
      <c r="G13" s="17">
        <v>1575</v>
      </c>
      <c r="H13" s="6">
        <v>40</v>
      </c>
      <c r="I13" s="5">
        <v>1123</v>
      </c>
      <c r="J13" s="9">
        <v>570</v>
      </c>
      <c r="K13" s="9">
        <v>553</v>
      </c>
      <c r="L13" s="11">
        <v>44920</v>
      </c>
      <c r="M13" s="14">
        <v>22800</v>
      </c>
      <c r="N13" s="17">
        <v>22120</v>
      </c>
      <c r="O13" s="6">
        <v>75</v>
      </c>
      <c r="P13" s="5">
        <v>1010</v>
      </c>
      <c r="Q13" s="9">
        <v>467</v>
      </c>
      <c r="R13" s="9">
        <v>543</v>
      </c>
      <c r="S13" s="11">
        <f>SUM(T13:U13)</f>
        <v>75750</v>
      </c>
      <c r="T13" s="14">
        <f>SUMPRODUCT(O13*Q13)</f>
        <v>35025</v>
      </c>
      <c r="U13" s="17">
        <f>SUMPRODUCT(O13*R13)</f>
        <v>40725</v>
      </c>
    </row>
    <row r="14" spans="1:25" ht="15" customHeight="1" x14ac:dyDescent="0.15">
      <c r="A14" s="6">
        <v>6</v>
      </c>
      <c r="B14" s="5">
        <v>692</v>
      </c>
      <c r="C14" s="9">
        <v>357</v>
      </c>
      <c r="D14" s="9">
        <v>335</v>
      </c>
      <c r="E14" s="11">
        <v>4206</v>
      </c>
      <c r="F14" s="14">
        <v>2136</v>
      </c>
      <c r="G14" s="17">
        <v>2070</v>
      </c>
      <c r="H14" s="6">
        <v>41</v>
      </c>
      <c r="I14" s="5">
        <v>1197</v>
      </c>
      <c r="J14" s="9">
        <v>572</v>
      </c>
      <c r="K14" s="9">
        <v>625</v>
      </c>
      <c r="L14" s="11">
        <v>49077</v>
      </c>
      <c r="M14" s="14">
        <v>23452</v>
      </c>
      <c r="N14" s="17">
        <v>25625</v>
      </c>
      <c r="O14" s="6">
        <v>76</v>
      </c>
      <c r="P14" s="5">
        <v>988</v>
      </c>
      <c r="Q14" s="9">
        <v>446</v>
      </c>
      <c r="R14" s="9">
        <v>542</v>
      </c>
      <c r="S14" s="11">
        <f>SUM(T14:U14)</f>
        <v>75088</v>
      </c>
      <c r="T14" s="14">
        <f>SUMPRODUCT(O14*Q14)</f>
        <v>33896</v>
      </c>
      <c r="U14" s="17">
        <f>SUMPRODUCT(O14*R14)</f>
        <v>41192</v>
      </c>
    </row>
    <row r="15" spans="1:25" ht="15" customHeight="1" x14ac:dyDescent="0.15">
      <c r="A15" s="6">
        <v>7</v>
      </c>
      <c r="B15" s="5">
        <v>740</v>
      </c>
      <c r="C15" s="9">
        <v>399</v>
      </c>
      <c r="D15" s="9">
        <v>341</v>
      </c>
      <c r="E15" s="11">
        <v>5096</v>
      </c>
      <c r="F15" s="14">
        <v>2744</v>
      </c>
      <c r="G15" s="17">
        <v>2352</v>
      </c>
      <c r="H15" s="6">
        <v>42</v>
      </c>
      <c r="I15" s="5">
        <v>1129</v>
      </c>
      <c r="J15" s="9">
        <v>554</v>
      </c>
      <c r="K15" s="9">
        <v>575</v>
      </c>
      <c r="L15" s="11">
        <v>47418</v>
      </c>
      <c r="M15" s="14">
        <v>23268</v>
      </c>
      <c r="N15" s="17">
        <v>24150</v>
      </c>
      <c r="O15" s="6">
        <v>77</v>
      </c>
      <c r="P15" s="5">
        <v>927</v>
      </c>
      <c r="Q15" s="9">
        <v>405</v>
      </c>
      <c r="R15" s="9">
        <v>522</v>
      </c>
      <c r="S15" s="11">
        <f>SUM(T15:U15)</f>
        <v>71379</v>
      </c>
      <c r="T15" s="14">
        <f>SUMPRODUCT(O15*Q15)</f>
        <v>31185</v>
      </c>
      <c r="U15" s="17">
        <f>SUMPRODUCT(O15*R15)</f>
        <v>40194</v>
      </c>
    </row>
    <row r="16" spans="1:25" ht="15" customHeight="1" x14ac:dyDescent="0.15">
      <c r="A16" s="6">
        <v>8</v>
      </c>
      <c r="B16" s="5">
        <v>663</v>
      </c>
      <c r="C16" s="9">
        <v>356</v>
      </c>
      <c r="D16" s="9">
        <v>307</v>
      </c>
      <c r="E16" s="11">
        <v>5320</v>
      </c>
      <c r="F16" s="14">
        <v>2856</v>
      </c>
      <c r="G16" s="17">
        <v>2464</v>
      </c>
      <c r="H16" s="6">
        <v>43</v>
      </c>
      <c r="I16" s="5">
        <v>1203</v>
      </c>
      <c r="J16" s="9">
        <v>589</v>
      </c>
      <c r="K16" s="9">
        <v>614</v>
      </c>
      <c r="L16" s="11">
        <v>51729</v>
      </c>
      <c r="M16" s="14">
        <v>25327</v>
      </c>
      <c r="N16" s="17">
        <v>26402</v>
      </c>
      <c r="O16" s="6">
        <v>78</v>
      </c>
      <c r="P16" s="5">
        <v>615</v>
      </c>
      <c r="Q16" s="9">
        <v>275</v>
      </c>
      <c r="R16" s="9">
        <v>340</v>
      </c>
      <c r="S16" s="11">
        <f>SUM(T16:U16)</f>
        <v>47970</v>
      </c>
      <c r="T16" s="14">
        <f>SUMPRODUCT(O16*Q16)</f>
        <v>21450</v>
      </c>
      <c r="U16" s="17">
        <f>SUMPRODUCT(O16*R16)</f>
        <v>26520</v>
      </c>
    </row>
    <row r="17" spans="1:21" ht="15" customHeight="1" x14ac:dyDescent="0.15">
      <c r="A17" s="6">
        <v>9</v>
      </c>
      <c r="B17" s="5">
        <v>713</v>
      </c>
      <c r="C17" s="9">
        <v>358</v>
      </c>
      <c r="D17" s="9">
        <v>355</v>
      </c>
      <c r="E17" s="11">
        <v>6543</v>
      </c>
      <c r="F17" s="14">
        <v>3249</v>
      </c>
      <c r="G17" s="17">
        <v>3294</v>
      </c>
      <c r="H17" s="6">
        <v>44</v>
      </c>
      <c r="I17" s="5">
        <v>1194</v>
      </c>
      <c r="J17" s="9">
        <v>617</v>
      </c>
      <c r="K17" s="9">
        <v>577</v>
      </c>
      <c r="L17" s="11">
        <v>52536</v>
      </c>
      <c r="M17" s="14">
        <v>27148</v>
      </c>
      <c r="N17" s="17">
        <v>25388</v>
      </c>
      <c r="O17" s="6">
        <v>79</v>
      </c>
      <c r="P17" s="5">
        <v>682</v>
      </c>
      <c r="Q17" s="9">
        <v>279</v>
      </c>
      <c r="R17" s="9">
        <v>403</v>
      </c>
      <c r="S17" s="11">
        <f>SUM(T17:U17)</f>
        <v>53878</v>
      </c>
      <c r="T17" s="14">
        <f>SUMPRODUCT(O17*Q17)</f>
        <v>22041</v>
      </c>
      <c r="U17" s="17">
        <f>SUMPRODUCT(O17*R17)</f>
        <v>31837</v>
      </c>
    </row>
    <row r="18" spans="1:21" ht="15" customHeight="1" x14ac:dyDescent="0.15">
      <c r="A18" s="5" t="s">
        <v>14</v>
      </c>
      <c r="B18" s="5">
        <v>3299</v>
      </c>
      <c r="C18" s="5">
        <v>1660</v>
      </c>
      <c r="D18" s="5">
        <v>1639</v>
      </c>
      <c r="E18" s="11">
        <v>38981</v>
      </c>
      <c r="F18" s="13">
        <v>19756</v>
      </c>
      <c r="G18" s="16">
        <v>19225</v>
      </c>
      <c r="H18" s="5" t="s">
        <v>36</v>
      </c>
      <c r="I18" s="5">
        <v>6366</v>
      </c>
      <c r="J18" s="5">
        <v>3223</v>
      </c>
      <c r="K18" s="5">
        <v>3143</v>
      </c>
      <c r="L18" s="11">
        <v>299340</v>
      </c>
      <c r="M18" s="13">
        <v>151493</v>
      </c>
      <c r="N18" s="16">
        <v>147847</v>
      </c>
      <c r="O18" s="5" t="s">
        <v>4</v>
      </c>
      <c r="P18" s="5">
        <v>3560</v>
      </c>
      <c r="Q18" s="5">
        <v>1411</v>
      </c>
      <c r="R18" s="5">
        <v>2149</v>
      </c>
      <c r="S18" s="11">
        <f>SUM(S19:S23)</f>
        <v>291516</v>
      </c>
      <c r="T18" s="13">
        <f>SUM(T19:T23)</f>
        <v>115516</v>
      </c>
      <c r="U18" s="16">
        <f>SUM(U19:U23)</f>
        <v>176000</v>
      </c>
    </row>
    <row r="19" spans="1:21" ht="15" customHeight="1" x14ac:dyDescent="0.15">
      <c r="A19" s="6">
        <v>10</v>
      </c>
      <c r="B19" s="5">
        <v>699</v>
      </c>
      <c r="C19" s="9">
        <v>344</v>
      </c>
      <c r="D19" s="9">
        <v>355</v>
      </c>
      <c r="E19" s="11">
        <v>6970</v>
      </c>
      <c r="F19" s="14">
        <v>3480</v>
      </c>
      <c r="G19" s="17">
        <v>3490</v>
      </c>
      <c r="H19" s="6">
        <v>45</v>
      </c>
      <c r="I19" s="5">
        <v>1241</v>
      </c>
      <c r="J19" s="9">
        <v>620</v>
      </c>
      <c r="K19" s="9">
        <v>621</v>
      </c>
      <c r="L19" s="11">
        <v>55845</v>
      </c>
      <c r="M19" s="14">
        <v>27900</v>
      </c>
      <c r="N19" s="17">
        <v>27945</v>
      </c>
      <c r="O19" s="6">
        <v>80</v>
      </c>
      <c r="P19" s="5">
        <v>781</v>
      </c>
      <c r="Q19" s="9">
        <v>312</v>
      </c>
      <c r="R19" s="9">
        <v>469</v>
      </c>
      <c r="S19" s="9">
        <f>SUM(T19:U19)</f>
        <v>62480</v>
      </c>
      <c r="T19" s="9">
        <f>SUMPRODUCT(O19*Q19)</f>
        <v>24960</v>
      </c>
      <c r="U19" s="9">
        <f>SUMPRODUCT(O19*R19)</f>
        <v>37520</v>
      </c>
    </row>
    <row r="20" spans="1:21" ht="15" customHeight="1" x14ac:dyDescent="0.15">
      <c r="A20" s="6">
        <v>11</v>
      </c>
      <c r="B20" s="5">
        <v>701</v>
      </c>
      <c r="C20" s="9">
        <v>349</v>
      </c>
      <c r="D20" s="9">
        <v>352</v>
      </c>
      <c r="E20" s="11">
        <v>7590</v>
      </c>
      <c r="F20" s="14">
        <v>3883</v>
      </c>
      <c r="G20" s="17">
        <v>3707</v>
      </c>
      <c r="H20" s="6">
        <v>46</v>
      </c>
      <c r="I20" s="5">
        <v>1266</v>
      </c>
      <c r="J20" s="9">
        <v>656</v>
      </c>
      <c r="K20" s="9">
        <v>610</v>
      </c>
      <c r="L20" s="11">
        <v>58236</v>
      </c>
      <c r="M20" s="14">
        <v>30176</v>
      </c>
      <c r="N20" s="17">
        <v>28060</v>
      </c>
      <c r="O20" s="6">
        <v>81</v>
      </c>
      <c r="P20" s="5">
        <v>743</v>
      </c>
      <c r="Q20" s="9">
        <v>307</v>
      </c>
      <c r="R20" s="9">
        <v>436</v>
      </c>
      <c r="S20" s="9">
        <f>SUM(T20:U20)</f>
        <v>60183</v>
      </c>
      <c r="T20" s="9">
        <f>SUMPRODUCT(O20*Q20)</f>
        <v>24867</v>
      </c>
      <c r="U20" s="9">
        <f>SUMPRODUCT(O20*R20)</f>
        <v>35316</v>
      </c>
    </row>
    <row r="21" spans="1:21" ht="15" customHeight="1" x14ac:dyDescent="0.15">
      <c r="A21" s="6">
        <v>12</v>
      </c>
      <c r="B21" s="5">
        <v>660</v>
      </c>
      <c r="C21" s="9">
        <v>340</v>
      </c>
      <c r="D21" s="9">
        <v>320</v>
      </c>
      <c r="E21" s="11">
        <v>7776</v>
      </c>
      <c r="F21" s="14">
        <v>3804</v>
      </c>
      <c r="G21" s="17">
        <v>3972</v>
      </c>
      <c r="H21" s="6">
        <v>47</v>
      </c>
      <c r="I21" s="5">
        <v>1270</v>
      </c>
      <c r="J21" s="9">
        <v>669</v>
      </c>
      <c r="K21" s="9">
        <v>601</v>
      </c>
      <c r="L21" s="11">
        <v>59690</v>
      </c>
      <c r="M21" s="14">
        <v>31443</v>
      </c>
      <c r="N21" s="17">
        <v>28247</v>
      </c>
      <c r="O21" s="6">
        <v>82</v>
      </c>
      <c r="P21" s="5">
        <v>743</v>
      </c>
      <c r="Q21" s="9">
        <v>279</v>
      </c>
      <c r="R21" s="9">
        <v>464</v>
      </c>
      <c r="S21" s="9">
        <f>SUM(T21:U21)</f>
        <v>60926</v>
      </c>
      <c r="T21" s="9">
        <f>SUMPRODUCT(O21*Q21)</f>
        <v>22878</v>
      </c>
      <c r="U21" s="9">
        <f>SUMPRODUCT(O21*R21)</f>
        <v>38048</v>
      </c>
    </row>
    <row r="22" spans="1:21" ht="15" customHeight="1" x14ac:dyDescent="0.15">
      <c r="A22" s="6">
        <v>13</v>
      </c>
      <c r="B22" s="5">
        <v>630</v>
      </c>
      <c r="C22" s="9">
        <v>307</v>
      </c>
      <c r="D22" s="9">
        <v>323</v>
      </c>
      <c r="E22" s="11">
        <v>8203</v>
      </c>
      <c r="F22" s="14">
        <v>4095</v>
      </c>
      <c r="G22" s="17">
        <v>4108</v>
      </c>
      <c r="H22" s="6">
        <v>48</v>
      </c>
      <c r="I22" s="5">
        <v>1292</v>
      </c>
      <c r="J22" s="9">
        <v>648</v>
      </c>
      <c r="K22" s="9">
        <v>644</v>
      </c>
      <c r="L22" s="11">
        <v>62016</v>
      </c>
      <c r="M22" s="14">
        <v>31104</v>
      </c>
      <c r="N22" s="17">
        <v>30912</v>
      </c>
      <c r="O22" s="6">
        <v>83</v>
      </c>
      <c r="P22" s="5">
        <v>685</v>
      </c>
      <c r="Q22" s="9">
        <v>281</v>
      </c>
      <c r="R22" s="9">
        <v>404</v>
      </c>
      <c r="S22" s="9">
        <f>SUM(T22:U22)</f>
        <v>56855</v>
      </c>
      <c r="T22" s="9">
        <f>SUMPRODUCT(O22*Q22)</f>
        <v>23323</v>
      </c>
      <c r="U22" s="9">
        <f>SUMPRODUCT(O22*R22)</f>
        <v>33532</v>
      </c>
    </row>
    <row r="23" spans="1:21" ht="15" customHeight="1" x14ac:dyDescent="0.15">
      <c r="A23" s="6">
        <v>14</v>
      </c>
      <c r="B23" s="5">
        <v>609</v>
      </c>
      <c r="C23" s="9">
        <v>320</v>
      </c>
      <c r="D23" s="9">
        <v>289</v>
      </c>
      <c r="E23" s="11">
        <v>8442</v>
      </c>
      <c r="F23" s="14">
        <v>4494</v>
      </c>
      <c r="G23" s="17">
        <v>3948</v>
      </c>
      <c r="H23" s="6">
        <v>49</v>
      </c>
      <c r="I23" s="5">
        <v>1297</v>
      </c>
      <c r="J23" s="9">
        <v>630</v>
      </c>
      <c r="K23" s="9">
        <v>667</v>
      </c>
      <c r="L23" s="11">
        <v>63553</v>
      </c>
      <c r="M23" s="14">
        <v>30870</v>
      </c>
      <c r="N23" s="17">
        <v>32683</v>
      </c>
      <c r="O23" s="6">
        <v>84</v>
      </c>
      <c r="P23" s="5">
        <v>608</v>
      </c>
      <c r="Q23" s="9">
        <v>232</v>
      </c>
      <c r="R23" s="9">
        <v>376</v>
      </c>
      <c r="S23" s="9">
        <f>SUM(T23:U23)</f>
        <v>51072</v>
      </c>
      <c r="T23" s="9">
        <f>SUMPRODUCT(O23*Q23)</f>
        <v>19488</v>
      </c>
      <c r="U23" s="9">
        <f>SUMPRODUCT(O23*R23)</f>
        <v>31584</v>
      </c>
    </row>
    <row r="24" spans="1:21" ht="15" customHeight="1" x14ac:dyDescent="0.15">
      <c r="A24" s="5" t="s">
        <v>15</v>
      </c>
      <c r="B24" s="5">
        <v>3189</v>
      </c>
      <c r="C24" s="5">
        <v>1618</v>
      </c>
      <c r="D24" s="5">
        <v>1571</v>
      </c>
      <c r="E24" s="11">
        <v>54638</v>
      </c>
      <c r="F24" s="13">
        <v>27665</v>
      </c>
      <c r="G24" s="16">
        <v>26973</v>
      </c>
      <c r="H24" s="5" t="s">
        <v>22</v>
      </c>
      <c r="I24" s="5">
        <v>6754</v>
      </c>
      <c r="J24" s="5">
        <v>3340</v>
      </c>
      <c r="K24" s="5">
        <v>3414</v>
      </c>
      <c r="L24" s="11">
        <v>351213</v>
      </c>
      <c r="M24" s="13">
        <v>173655</v>
      </c>
      <c r="N24" s="16">
        <v>177558</v>
      </c>
      <c r="O24" s="5" t="s">
        <v>25</v>
      </c>
      <c r="P24" s="5">
        <v>2403</v>
      </c>
      <c r="Q24" s="5">
        <v>839</v>
      </c>
      <c r="R24" s="5">
        <v>1564</v>
      </c>
      <c r="S24" s="11">
        <f>SUM(S25:S29)</f>
        <v>208807</v>
      </c>
      <c r="T24" s="13">
        <f>SUM(T25:T29)</f>
        <v>72838</v>
      </c>
      <c r="U24" s="16">
        <f>SUM(U25:U29)</f>
        <v>135969</v>
      </c>
    </row>
    <row r="25" spans="1:21" ht="15" customHeight="1" x14ac:dyDescent="0.15">
      <c r="A25" s="6">
        <v>15</v>
      </c>
      <c r="B25" s="5">
        <v>619</v>
      </c>
      <c r="C25" s="9">
        <v>310</v>
      </c>
      <c r="D25" s="9">
        <v>309</v>
      </c>
      <c r="E25" s="11">
        <v>9615</v>
      </c>
      <c r="F25" s="14">
        <v>4860</v>
      </c>
      <c r="G25" s="17">
        <v>4755</v>
      </c>
      <c r="H25" s="6">
        <v>50</v>
      </c>
      <c r="I25" s="5">
        <v>1335</v>
      </c>
      <c r="J25" s="9">
        <v>668</v>
      </c>
      <c r="K25" s="9">
        <v>667</v>
      </c>
      <c r="L25" s="11">
        <v>66750</v>
      </c>
      <c r="M25" s="14">
        <v>33400</v>
      </c>
      <c r="N25" s="17">
        <v>33350</v>
      </c>
      <c r="O25" s="6">
        <v>85</v>
      </c>
      <c r="P25" s="5">
        <v>506</v>
      </c>
      <c r="Q25" s="9">
        <v>191</v>
      </c>
      <c r="R25" s="9">
        <v>315</v>
      </c>
      <c r="S25" s="11">
        <f>SUM(T25:U25)</f>
        <v>43010</v>
      </c>
      <c r="T25" s="14">
        <f>SUMPRODUCT(O25*Q25)</f>
        <v>16235</v>
      </c>
      <c r="U25" s="17">
        <f>SUMPRODUCT(O25*R25)</f>
        <v>26775</v>
      </c>
    </row>
    <row r="26" spans="1:21" ht="15" customHeight="1" x14ac:dyDescent="0.15">
      <c r="A26" s="6">
        <v>16</v>
      </c>
      <c r="B26" s="5">
        <v>653</v>
      </c>
      <c r="C26" s="9">
        <v>344</v>
      </c>
      <c r="D26" s="9">
        <v>309</v>
      </c>
      <c r="E26" s="11">
        <v>10384</v>
      </c>
      <c r="F26" s="14">
        <v>5328</v>
      </c>
      <c r="G26" s="17">
        <v>5056</v>
      </c>
      <c r="H26" s="6">
        <v>51</v>
      </c>
      <c r="I26" s="5">
        <v>1390</v>
      </c>
      <c r="J26" s="9">
        <v>676</v>
      </c>
      <c r="K26" s="9">
        <v>714</v>
      </c>
      <c r="L26" s="11">
        <v>70890</v>
      </c>
      <c r="M26" s="14">
        <v>34476</v>
      </c>
      <c r="N26" s="17">
        <v>36414</v>
      </c>
      <c r="O26" s="6">
        <v>86</v>
      </c>
      <c r="P26" s="5">
        <v>538</v>
      </c>
      <c r="Q26" s="9">
        <v>197</v>
      </c>
      <c r="R26" s="9">
        <v>341</v>
      </c>
      <c r="S26" s="11">
        <f>SUM(T26:U26)</f>
        <v>46268</v>
      </c>
      <c r="T26" s="14">
        <f>SUMPRODUCT(O26*Q26)</f>
        <v>16942</v>
      </c>
      <c r="U26" s="17">
        <f>SUMPRODUCT(O26*R26)</f>
        <v>29326</v>
      </c>
    </row>
    <row r="27" spans="1:21" ht="15" customHeight="1" x14ac:dyDescent="0.15">
      <c r="A27" s="6">
        <v>17</v>
      </c>
      <c r="B27" s="5">
        <v>575</v>
      </c>
      <c r="C27" s="9">
        <v>289</v>
      </c>
      <c r="D27" s="9">
        <v>286</v>
      </c>
      <c r="E27" s="11">
        <v>9571</v>
      </c>
      <c r="F27" s="14">
        <v>4794</v>
      </c>
      <c r="G27" s="17">
        <v>4777</v>
      </c>
      <c r="H27" s="6">
        <v>52</v>
      </c>
      <c r="I27" s="5">
        <v>1339</v>
      </c>
      <c r="J27" s="9">
        <v>680</v>
      </c>
      <c r="K27" s="9">
        <v>659</v>
      </c>
      <c r="L27" s="11">
        <v>69628</v>
      </c>
      <c r="M27" s="14">
        <v>35360</v>
      </c>
      <c r="N27" s="17">
        <v>34268</v>
      </c>
      <c r="O27" s="6">
        <v>87</v>
      </c>
      <c r="P27" s="5">
        <v>480</v>
      </c>
      <c r="Q27" s="9">
        <v>160</v>
      </c>
      <c r="R27" s="9">
        <v>320</v>
      </c>
      <c r="S27" s="11">
        <f>SUM(T27:U27)</f>
        <v>41760</v>
      </c>
      <c r="T27" s="14">
        <f>SUMPRODUCT(O27*Q27)</f>
        <v>13920</v>
      </c>
      <c r="U27" s="17">
        <f>SUMPRODUCT(O27*R27)</f>
        <v>27840</v>
      </c>
    </row>
    <row r="28" spans="1:21" ht="15" customHeight="1" x14ac:dyDescent="0.15">
      <c r="A28" s="6">
        <v>18</v>
      </c>
      <c r="B28" s="5">
        <v>640</v>
      </c>
      <c r="C28" s="9">
        <v>325</v>
      </c>
      <c r="D28" s="9">
        <v>315</v>
      </c>
      <c r="E28" s="11">
        <v>11502</v>
      </c>
      <c r="F28" s="14">
        <v>5976</v>
      </c>
      <c r="G28" s="17">
        <v>5526</v>
      </c>
      <c r="H28" s="6">
        <v>53</v>
      </c>
      <c r="I28" s="5">
        <v>1315</v>
      </c>
      <c r="J28" s="9">
        <v>645</v>
      </c>
      <c r="K28" s="9">
        <v>670</v>
      </c>
      <c r="L28" s="11">
        <v>69695</v>
      </c>
      <c r="M28" s="14">
        <v>34185</v>
      </c>
      <c r="N28" s="17">
        <v>35510</v>
      </c>
      <c r="O28" s="6">
        <v>88</v>
      </c>
      <c r="P28" s="5">
        <v>462</v>
      </c>
      <c r="Q28" s="9">
        <v>158</v>
      </c>
      <c r="R28" s="9">
        <v>304</v>
      </c>
      <c r="S28" s="11">
        <f>SUM(T28:U28)</f>
        <v>40656</v>
      </c>
      <c r="T28" s="14">
        <f>SUMPRODUCT(O28*Q28)</f>
        <v>13904</v>
      </c>
      <c r="U28" s="17">
        <f>SUMPRODUCT(O28*R28)</f>
        <v>26752</v>
      </c>
    </row>
    <row r="29" spans="1:21" ht="15" customHeight="1" x14ac:dyDescent="0.15">
      <c r="A29" s="6">
        <v>19</v>
      </c>
      <c r="B29" s="5">
        <v>702</v>
      </c>
      <c r="C29" s="9">
        <v>350</v>
      </c>
      <c r="D29" s="9">
        <v>352</v>
      </c>
      <c r="E29" s="11">
        <v>13566</v>
      </c>
      <c r="F29" s="14">
        <v>6707</v>
      </c>
      <c r="G29" s="17">
        <v>6859</v>
      </c>
      <c r="H29" s="6">
        <v>54</v>
      </c>
      <c r="I29" s="5">
        <v>1375</v>
      </c>
      <c r="J29" s="9">
        <v>671</v>
      </c>
      <c r="K29" s="9">
        <v>704</v>
      </c>
      <c r="L29" s="11">
        <v>74250</v>
      </c>
      <c r="M29" s="14">
        <v>36234</v>
      </c>
      <c r="N29" s="17">
        <v>38016</v>
      </c>
      <c r="O29" s="6">
        <v>89</v>
      </c>
      <c r="P29" s="5">
        <v>417</v>
      </c>
      <c r="Q29" s="9">
        <v>133</v>
      </c>
      <c r="R29" s="9">
        <v>284</v>
      </c>
      <c r="S29" s="11">
        <f>SUM(T29:U29)</f>
        <v>37113</v>
      </c>
      <c r="T29" s="14">
        <f>SUMPRODUCT(O29*Q29)</f>
        <v>11837</v>
      </c>
      <c r="U29" s="17">
        <f>SUMPRODUCT(O29*R29)</f>
        <v>25276</v>
      </c>
    </row>
    <row r="30" spans="1:21" ht="15" customHeight="1" x14ac:dyDescent="0.15">
      <c r="A30" s="5" t="s">
        <v>24</v>
      </c>
      <c r="B30" s="5">
        <v>4478</v>
      </c>
      <c r="C30" s="5">
        <v>2252</v>
      </c>
      <c r="D30" s="5">
        <v>2226</v>
      </c>
      <c r="E30" s="11">
        <v>98723</v>
      </c>
      <c r="F30" s="13">
        <v>49502</v>
      </c>
      <c r="G30" s="16">
        <v>49221</v>
      </c>
      <c r="H30" s="5" t="s">
        <v>8</v>
      </c>
      <c r="I30" s="5">
        <v>6286</v>
      </c>
      <c r="J30" s="5">
        <v>3259</v>
      </c>
      <c r="K30" s="5">
        <v>3027</v>
      </c>
      <c r="L30" s="11">
        <v>357851</v>
      </c>
      <c r="M30" s="13">
        <v>185595</v>
      </c>
      <c r="N30" s="16">
        <v>172256</v>
      </c>
      <c r="O30" s="5" t="s">
        <v>38</v>
      </c>
      <c r="P30" s="5">
        <v>1233</v>
      </c>
      <c r="Q30" s="5">
        <v>370</v>
      </c>
      <c r="R30" s="5">
        <v>863</v>
      </c>
      <c r="S30" s="11">
        <f>SUM(S31:S35)</f>
        <v>112885</v>
      </c>
      <c r="T30" s="13">
        <f>SUM(T31:T35)</f>
        <v>33803</v>
      </c>
      <c r="U30" s="16">
        <f>SUM(U31:U35)</f>
        <v>79082</v>
      </c>
    </row>
    <row r="31" spans="1:21" ht="15" customHeight="1" x14ac:dyDescent="0.15">
      <c r="A31" s="6">
        <v>20</v>
      </c>
      <c r="B31" s="5">
        <v>767</v>
      </c>
      <c r="C31" s="9">
        <v>408</v>
      </c>
      <c r="D31" s="9">
        <v>359</v>
      </c>
      <c r="E31" s="11">
        <v>15500</v>
      </c>
      <c r="F31" s="14">
        <v>8300</v>
      </c>
      <c r="G31" s="17">
        <v>7200</v>
      </c>
      <c r="H31" s="6">
        <v>55</v>
      </c>
      <c r="I31" s="5">
        <v>1377</v>
      </c>
      <c r="J31" s="9">
        <v>710</v>
      </c>
      <c r="K31" s="9">
        <v>667</v>
      </c>
      <c r="L31" s="11">
        <v>75735</v>
      </c>
      <c r="M31" s="14">
        <v>39050</v>
      </c>
      <c r="N31" s="17">
        <v>36685</v>
      </c>
      <c r="O31" s="6">
        <v>90</v>
      </c>
      <c r="P31" s="5">
        <v>356</v>
      </c>
      <c r="Q31" s="9">
        <v>123</v>
      </c>
      <c r="R31" s="9">
        <v>233</v>
      </c>
      <c r="S31" s="11">
        <f>SUM(T31:U31)</f>
        <v>32040</v>
      </c>
      <c r="T31" s="14">
        <f>SUMPRODUCT(O31*Q31)</f>
        <v>11070</v>
      </c>
      <c r="U31" s="17">
        <f>SUMPRODUCT(O31*R31)</f>
        <v>20970</v>
      </c>
    </row>
    <row r="32" spans="1:21" ht="15" customHeight="1" x14ac:dyDescent="0.15">
      <c r="A32" s="6">
        <v>21</v>
      </c>
      <c r="B32" s="5">
        <v>820</v>
      </c>
      <c r="C32" s="9">
        <v>405</v>
      </c>
      <c r="D32" s="9">
        <v>415</v>
      </c>
      <c r="E32" s="11">
        <v>16695</v>
      </c>
      <c r="F32" s="14">
        <v>8274</v>
      </c>
      <c r="G32" s="17">
        <v>8421</v>
      </c>
      <c r="H32" s="6">
        <v>56</v>
      </c>
      <c r="I32" s="5">
        <v>1313</v>
      </c>
      <c r="J32" s="9">
        <v>656</v>
      </c>
      <c r="K32" s="9">
        <v>657</v>
      </c>
      <c r="L32" s="11">
        <v>73528</v>
      </c>
      <c r="M32" s="14">
        <v>36736</v>
      </c>
      <c r="N32" s="17">
        <v>36792</v>
      </c>
      <c r="O32" s="6">
        <v>91</v>
      </c>
      <c r="P32" s="5">
        <v>309</v>
      </c>
      <c r="Q32" s="9">
        <v>100</v>
      </c>
      <c r="R32" s="9">
        <v>209</v>
      </c>
      <c r="S32" s="11">
        <f>SUM(T32:U32)</f>
        <v>28119</v>
      </c>
      <c r="T32" s="14">
        <f>SUMPRODUCT(O32*Q32)</f>
        <v>9100</v>
      </c>
      <c r="U32" s="17">
        <f>SUMPRODUCT(O32*R32)</f>
        <v>19019</v>
      </c>
    </row>
    <row r="33" spans="1:21" ht="15" customHeight="1" x14ac:dyDescent="0.15">
      <c r="A33" s="6">
        <v>22</v>
      </c>
      <c r="B33" s="5">
        <v>883</v>
      </c>
      <c r="C33" s="9">
        <v>444</v>
      </c>
      <c r="D33" s="9">
        <v>439</v>
      </c>
      <c r="E33" s="11">
        <v>20394</v>
      </c>
      <c r="F33" s="14">
        <v>10318</v>
      </c>
      <c r="G33" s="17">
        <v>10076</v>
      </c>
      <c r="H33" s="6">
        <v>57</v>
      </c>
      <c r="I33" s="5">
        <v>1204</v>
      </c>
      <c r="J33" s="9">
        <v>627</v>
      </c>
      <c r="K33" s="9">
        <v>577</v>
      </c>
      <c r="L33" s="11">
        <v>68628</v>
      </c>
      <c r="M33" s="14">
        <v>35739</v>
      </c>
      <c r="N33" s="17">
        <v>32889</v>
      </c>
      <c r="O33" s="6">
        <v>92</v>
      </c>
      <c r="P33" s="5">
        <v>233</v>
      </c>
      <c r="Q33" s="9">
        <v>69</v>
      </c>
      <c r="R33" s="9">
        <v>164</v>
      </c>
      <c r="S33" s="11">
        <f>SUM(T33:U33)</f>
        <v>21436</v>
      </c>
      <c r="T33" s="14">
        <f>SUMPRODUCT(O33*Q33)</f>
        <v>6348</v>
      </c>
      <c r="U33" s="17">
        <f>SUMPRODUCT(O33*R33)</f>
        <v>15088</v>
      </c>
    </row>
    <row r="34" spans="1:21" ht="15" customHeight="1" x14ac:dyDescent="0.15">
      <c r="A34" s="6">
        <v>23</v>
      </c>
      <c r="B34" s="5">
        <v>960</v>
      </c>
      <c r="C34" s="9">
        <v>477</v>
      </c>
      <c r="D34" s="9">
        <v>483</v>
      </c>
      <c r="E34" s="11">
        <v>21390</v>
      </c>
      <c r="F34" s="14">
        <v>10442</v>
      </c>
      <c r="G34" s="17">
        <v>10948</v>
      </c>
      <c r="H34" s="6">
        <v>58</v>
      </c>
      <c r="I34" s="5">
        <v>1168</v>
      </c>
      <c r="J34" s="9">
        <v>624</v>
      </c>
      <c r="K34" s="9">
        <v>544</v>
      </c>
      <c r="L34" s="11">
        <v>67744</v>
      </c>
      <c r="M34" s="14">
        <v>36192</v>
      </c>
      <c r="N34" s="17">
        <v>31552</v>
      </c>
      <c r="O34" s="6">
        <v>93</v>
      </c>
      <c r="P34" s="5">
        <v>200</v>
      </c>
      <c r="Q34" s="9">
        <v>47</v>
      </c>
      <c r="R34" s="9">
        <v>153</v>
      </c>
      <c r="S34" s="11">
        <f>SUM(T34:U34)</f>
        <v>18600</v>
      </c>
      <c r="T34" s="14">
        <f>SUMPRODUCT(O34*Q34)</f>
        <v>4371</v>
      </c>
      <c r="U34" s="17">
        <f>SUMPRODUCT(O34*R34)</f>
        <v>14229</v>
      </c>
    </row>
    <row r="35" spans="1:21" ht="15" customHeight="1" x14ac:dyDescent="0.15">
      <c r="A35" s="6">
        <v>24</v>
      </c>
      <c r="B35" s="5">
        <v>1048</v>
      </c>
      <c r="C35" s="9">
        <v>518</v>
      </c>
      <c r="D35" s="9">
        <v>530</v>
      </c>
      <c r="E35" s="11">
        <v>24744</v>
      </c>
      <c r="F35" s="14">
        <v>12168</v>
      </c>
      <c r="G35" s="17">
        <v>12576</v>
      </c>
      <c r="H35" s="6">
        <v>59</v>
      </c>
      <c r="I35" s="5">
        <v>1224</v>
      </c>
      <c r="J35" s="9">
        <v>642</v>
      </c>
      <c r="K35" s="9">
        <v>582</v>
      </c>
      <c r="L35" s="11">
        <v>72216</v>
      </c>
      <c r="M35" s="14">
        <v>37878</v>
      </c>
      <c r="N35" s="17">
        <v>34338</v>
      </c>
      <c r="O35" s="6">
        <v>94</v>
      </c>
      <c r="P35" s="5">
        <v>135</v>
      </c>
      <c r="Q35" s="9">
        <v>31</v>
      </c>
      <c r="R35" s="9">
        <v>104</v>
      </c>
      <c r="S35" s="11">
        <f>SUM(T35:U35)</f>
        <v>12690</v>
      </c>
      <c r="T35" s="14">
        <f>SUMPRODUCT(O35*Q35)</f>
        <v>2914</v>
      </c>
      <c r="U35" s="17">
        <f>SUMPRODUCT(O35*R35)</f>
        <v>9776</v>
      </c>
    </row>
    <row r="36" spans="1:21" ht="15" customHeight="1" x14ac:dyDescent="0.15">
      <c r="A36" s="5" t="s">
        <v>16</v>
      </c>
      <c r="B36" s="5">
        <v>5131</v>
      </c>
      <c r="C36" s="5">
        <v>2452</v>
      </c>
      <c r="D36" s="5">
        <v>2679</v>
      </c>
      <c r="E36" s="11">
        <v>138608</v>
      </c>
      <c r="F36" s="13">
        <v>66287</v>
      </c>
      <c r="G36" s="16">
        <v>72321</v>
      </c>
      <c r="H36" s="5" t="s">
        <v>32</v>
      </c>
      <c r="I36" s="5">
        <v>4859</v>
      </c>
      <c r="J36" s="5">
        <v>2510</v>
      </c>
      <c r="K36" s="5">
        <v>2349</v>
      </c>
      <c r="L36" s="11">
        <v>300754</v>
      </c>
      <c r="M36" s="13">
        <v>155254</v>
      </c>
      <c r="N36" s="16">
        <v>145500</v>
      </c>
      <c r="O36" s="5" t="s">
        <v>30</v>
      </c>
      <c r="P36" s="5">
        <v>375</v>
      </c>
      <c r="Q36" s="5">
        <v>89</v>
      </c>
      <c r="R36" s="5">
        <v>286</v>
      </c>
      <c r="S36" s="11">
        <f>SUM(S37:S41)</f>
        <v>36128</v>
      </c>
      <c r="T36" s="13">
        <f>SUM(T37:T41)</f>
        <v>8573</v>
      </c>
      <c r="U36" s="16">
        <f>SUM(U37:U41)</f>
        <v>27555</v>
      </c>
    </row>
    <row r="37" spans="1:21" ht="15" customHeight="1" x14ac:dyDescent="0.15">
      <c r="A37" s="6">
        <v>25</v>
      </c>
      <c r="B37" s="5">
        <v>1054</v>
      </c>
      <c r="C37" s="9">
        <v>501</v>
      </c>
      <c r="D37" s="9">
        <v>553</v>
      </c>
      <c r="E37" s="11">
        <v>26975</v>
      </c>
      <c r="F37" s="14">
        <v>13000</v>
      </c>
      <c r="G37" s="17">
        <v>13975</v>
      </c>
      <c r="H37" s="6">
        <v>60</v>
      </c>
      <c r="I37" s="5">
        <v>1110</v>
      </c>
      <c r="J37" s="9">
        <v>625</v>
      </c>
      <c r="K37" s="9">
        <v>485</v>
      </c>
      <c r="L37" s="11">
        <v>66600</v>
      </c>
      <c r="M37" s="14">
        <v>37500</v>
      </c>
      <c r="N37" s="17">
        <v>29100</v>
      </c>
      <c r="O37" s="6">
        <v>95</v>
      </c>
      <c r="P37" s="5">
        <v>135</v>
      </c>
      <c r="Q37" s="9">
        <v>38</v>
      </c>
      <c r="R37" s="9">
        <v>97</v>
      </c>
      <c r="S37" s="11">
        <f>SUM(T37:U37)</f>
        <v>12825</v>
      </c>
      <c r="T37" s="14">
        <f>SUMPRODUCT(O37*Q37)</f>
        <v>3610</v>
      </c>
      <c r="U37" s="17">
        <f>SUMPRODUCT(O37*R37)</f>
        <v>9215</v>
      </c>
    </row>
    <row r="38" spans="1:21" ht="15" customHeight="1" x14ac:dyDescent="0.15">
      <c r="A38" s="6">
        <v>26</v>
      </c>
      <c r="B38" s="5">
        <v>1060</v>
      </c>
      <c r="C38" s="9">
        <v>531</v>
      </c>
      <c r="D38" s="9">
        <v>529</v>
      </c>
      <c r="E38" s="11">
        <v>27664</v>
      </c>
      <c r="F38" s="14">
        <v>13988</v>
      </c>
      <c r="G38" s="17">
        <v>13676</v>
      </c>
      <c r="H38" s="6">
        <v>61</v>
      </c>
      <c r="I38" s="5">
        <v>1009</v>
      </c>
      <c r="J38" s="9">
        <v>495</v>
      </c>
      <c r="K38" s="9">
        <v>514</v>
      </c>
      <c r="L38" s="11">
        <v>61549</v>
      </c>
      <c r="M38" s="14">
        <v>30195</v>
      </c>
      <c r="N38" s="17">
        <v>31354</v>
      </c>
      <c r="O38" s="6">
        <v>96</v>
      </c>
      <c r="P38" s="5">
        <v>89</v>
      </c>
      <c r="Q38" s="9">
        <v>16</v>
      </c>
      <c r="R38" s="9">
        <v>73</v>
      </c>
      <c r="S38" s="11">
        <f>SUM(T38:U38)</f>
        <v>8544</v>
      </c>
      <c r="T38" s="14">
        <f>SUMPRODUCT(O38*Q38)</f>
        <v>1536</v>
      </c>
      <c r="U38" s="17">
        <f>SUMPRODUCT(O38*R38)</f>
        <v>7008</v>
      </c>
    </row>
    <row r="39" spans="1:21" ht="15" customHeight="1" x14ac:dyDescent="0.15">
      <c r="A39" s="6">
        <v>27</v>
      </c>
      <c r="B39" s="5">
        <v>1027</v>
      </c>
      <c r="C39" s="9">
        <v>467</v>
      </c>
      <c r="D39" s="9">
        <v>560</v>
      </c>
      <c r="E39" s="11">
        <v>27378</v>
      </c>
      <c r="F39" s="14">
        <v>12258</v>
      </c>
      <c r="G39" s="17">
        <v>15120</v>
      </c>
      <c r="H39" s="6">
        <v>62</v>
      </c>
      <c r="I39" s="5">
        <v>902</v>
      </c>
      <c r="J39" s="9">
        <v>466</v>
      </c>
      <c r="K39" s="9">
        <v>436</v>
      </c>
      <c r="L39" s="11">
        <v>55924</v>
      </c>
      <c r="M39" s="14">
        <v>28892</v>
      </c>
      <c r="N39" s="17">
        <v>27032</v>
      </c>
      <c r="O39" s="6">
        <v>97</v>
      </c>
      <c r="P39" s="5">
        <v>74</v>
      </c>
      <c r="Q39" s="9">
        <v>14</v>
      </c>
      <c r="R39" s="9">
        <v>60</v>
      </c>
      <c r="S39" s="11">
        <f>SUM(T39:U39)</f>
        <v>7178</v>
      </c>
      <c r="T39" s="14">
        <f>SUMPRODUCT(O39*Q39)</f>
        <v>1358</v>
      </c>
      <c r="U39" s="17">
        <f>SUMPRODUCT(O39*R39)</f>
        <v>5820</v>
      </c>
    </row>
    <row r="40" spans="1:21" ht="15" customHeight="1" x14ac:dyDescent="0.15">
      <c r="A40" s="6">
        <v>28</v>
      </c>
      <c r="B40" s="5">
        <v>981</v>
      </c>
      <c r="C40" s="9">
        <v>473</v>
      </c>
      <c r="D40" s="9">
        <v>508</v>
      </c>
      <c r="E40" s="11">
        <v>28084</v>
      </c>
      <c r="F40" s="14">
        <v>13440</v>
      </c>
      <c r="G40" s="17">
        <v>14644</v>
      </c>
      <c r="H40" s="6">
        <v>63</v>
      </c>
      <c r="I40" s="5">
        <v>951</v>
      </c>
      <c r="J40" s="9">
        <v>469</v>
      </c>
      <c r="K40" s="9">
        <v>482</v>
      </c>
      <c r="L40" s="11">
        <v>59913</v>
      </c>
      <c r="M40" s="14">
        <v>29547</v>
      </c>
      <c r="N40" s="17">
        <v>30366</v>
      </c>
      <c r="O40" s="6">
        <v>98</v>
      </c>
      <c r="P40" s="5">
        <v>42</v>
      </c>
      <c r="Q40" s="9">
        <v>10</v>
      </c>
      <c r="R40" s="9">
        <v>32</v>
      </c>
      <c r="S40" s="11">
        <f>SUM(T40:U40)</f>
        <v>4116</v>
      </c>
      <c r="T40" s="14">
        <f>SUMPRODUCT(O40*Q40)</f>
        <v>980</v>
      </c>
      <c r="U40" s="17">
        <f>SUMPRODUCT(O40*R40)</f>
        <v>3136</v>
      </c>
    </row>
    <row r="41" spans="1:21" ht="15" customHeight="1" x14ac:dyDescent="0.15">
      <c r="A41" s="6">
        <v>29</v>
      </c>
      <c r="B41" s="5">
        <v>1009</v>
      </c>
      <c r="C41" s="9">
        <v>480</v>
      </c>
      <c r="D41" s="9">
        <v>529</v>
      </c>
      <c r="E41" s="11">
        <v>28507</v>
      </c>
      <c r="F41" s="14">
        <v>13601</v>
      </c>
      <c r="G41" s="17">
        <v>14906</v>
      </c>
      <c r="H41" s="6">
        <v>64</v>
      </c>
      <c r="I41" s="5">
        <v>887</v>
      </c>
      <c r="J41" s="9">
        <v>455</v>
      </c>
      <c r="K41" s="9">
        <v>432</v>
      </c>
      <c r="L41" s="11">
        <v>56768</v>
      </c>
      <c r="M41" s="14">
        <v>29120</v>
      </c>
      <c r="N41" s="17">
        <v>27648</v>
      </c>
      <c r="O41" s="6">
        <v>99</v>
      </c>
      <c r="P41" s="5">
        <v>35</v>
      </c>
      <c r="Q41" s="9">
        <v>11</v>
      </c>
      <c r="R41" s="9">
        <v>24</v>
      </c>
      <c r="S41" s="11">
        <f>SUM(T41:U41)</f>
        <v>3465</v>
      </c>
      <c r="T41" s="14">
        <f>SUMPRODUCT(O41*Q41)</f>
        <v>1089</v>
      </c>
      <c r="U41" s="17">
        <f>SUMPRODUCT(O41*R41)</f>
        <v>2376</v>
      </c>
    </row>
    <row r="42" spans="1:21" ht="15" customHeight="1" x14ac:dyDescent="0.15">
      <c r="A42" s="5" t="s">
        <v>12</v>
      </c>
      <c r="B42" s="5">
        <v>4659</v>
      </c>
      <c r="C42" s="5">
        <v>2229</v>
      </c>
      <c r="D42" s="5">
        <v>2430</v>
      </c>
      <c r="E42" s="11">
        <v>148957</v>
      </c>
      <c r="F42" s="13">
        <v>70963</v>
      </c>
      <c r="G42" s="16">
        <v>77994</v>
      </c>
      <c r="H42" s="5" t="s">
        <v>18</v>
      </c>
      <c r="I42" s="5">
        <v>4013</v>
      </c>
      <c r="J42" s="5">
        <v>2000</v>
      </c>
      <c r="K42" s="5">
        <v>2013</v>
      </c>
      <c r="L42" s="11">
        <v>268662</v>
      </c>
      <c r="M42" s="13">
        <v>133891</v>
      </c>
      <c r="N42" s="16">
        <v>134771</v>
      </c>
      <c r="O42" s="5" t="s">
        <v>2</v>
      </c>
      <c r="P42" s="5">
        <v>45</v>
      </c>
      <c r="Q42" s="5">
        <v>13</v>
      </c>
      <c r="R42" s="5">
        <v>32</v>
      </c>
      <c r="S42" s="11">
        <f>SUM(S43:S47)</f>
        <v>3928</v>
      </c>
      <c r="T42" s="13">
        <f>SUM(T43:T47)</f>
        <v>1008</v>
      </c>
      <c r="U42" s="16">
        <f>SUM(U43:U47)</f>
        <v>2920</v>
      </c>
    </row>
    <row r="43" spans="1:21" ht="15" customHeight="1" x14ac:dyDescent="0.15">
      <c r="A43" s="6">
        <v>30</v>
      </c>
      <c r="B43" s="5">
        <v>976</v>
      </c>
      <c r="C43" s="9">
        <v>486</v>
      </c>
      <c r="D43" s="9">
        <v>490</v>
      </c>
      <c r="E43" s="11">
        <v>29130</v>
      </c>
      <c r="F43" s="14">
        <v>14580</v>
      </c>
      <c r="G43" s="17">
        <v>14550</v>
      </c>
      <c r="H43" s="6">
        <v>65</v>
      </c>
      <c r="I43" s="5">
        <v>862</v>
      </c>
      <c r="J43" s="9">
        <v>427</v>
      </c>
      <c r="K43" s="9">
        <v>435</v>
      </c>
      <c r="L43" s="11">
        <v>56030</v>
      </c>
      <c r="M43" s="14">
        <v>27755</v>
      </c>
      <c r="N43" s="17">
        <v>28275</v>
      </c>
      <c r="O43" s="6">
        <v>100</v>
      </c>
      <c r="P43" s="5">
        <v>19</v>
      </c>
      <c r="Q43" s="9">
        <v>6</v>
      </c>
      <c r="R43" s="9">
        <v>13</v>
      </c>
      <c r="S43" s="11">
        <f>SUM(T43:U43)</f>
        <v>1900</v>
      </c>
      <c r="T43" s="14">
        <f>SUMPRODUCT(O43*Q43)</f>
        <v>600</v>
      </c>
      <c r="U43" s="17">
        <f>SUMPRODUCT(O43*R43)</f>
        <v>1300</v>
      </c>
    </row>
    <row r="44" spans="1:21" ht="15" customHeight="1" x14ac:dyDescent="0.15">
      <c r="A44" s="6">
        <v>31</v>
      </c>
      <c r="B44" s="5">
        <v>904</v>
      </c>
      <c r="C44" s="9">
        <v>450</v>
      </c>
      <c r="D44" s="9">
        <v>454</v>
      </c>
      <c r="E44" s="11">
        <v>28644</v>
      </c>
      <c r="F44" s="14">
        <v>14012</v>
      </c>
      <c r="G44" s="17">
        <v>14632</v>
      </c>
      <c r="H44" s="6">
        <v>66</v>
      </c>
      <c r="I44" s="5">
        <v>812</v>
      </c>
      <c r="J44" s="9">
        <v>404</v>
      </c>
      <c r="K44" s="9">
        <v>408</v>
      </c>
      <c r="L44" s="11">
        <v>53592</v>
      </c>
      <c r="M44" s="14">
        <v>26664</v>
      </c>
      <c r="N44" s="17">
        <v>26928</v>
      </c>
      <c r="O44" s="6">
        <v>101</v>
      </c>
      <c r="P44" s="5">
        <v>12</v>
      </c>
      <c r="Q44" s="9">
        <v>0</v>
      </c>
      <c r="R44" s="9">
        <v>12</v>
      </c>
      <c r="S44" s="11">
        <f>SUM(T44:U44)</f>
        <v>1212</v>
      </c>
      <c r="T44" s="14">
        <f>SUMPRODUCT(O44*Q44)</f>
        <v>0</v>
      </c>
      <c r="U44" s="17">
        <f>SUMPRODUCT(O44*R44)</f>
        <v>1212</v>
      </c>
    </row>
    <row r="45" spans="1:21" ht="15" customHeight="1" x14ac:dyDescent="0.15">
      <c r="A45" s="6">
        <v>32</v>
      </c>
      <c r="B45" s="5">
        <v>981</v>
      </c>
      <c r="C45" s="9">
        <v>464</v>
      </c>
      <c r="D45" s="9">
        <v>517</v>
      </c>
      <c r="E45" s="11">
        <v>30912</v>
      </c>
      <c r="F45" s="14">
        <v>14688</v>
      </c>
      <c r="G45" s="17">
        <v>16224</v>
      </c>
      <c r="H45" s="6">
        <v>67</v>
      </c>
      <c r="I45" s="5">
        <v>776</v>
      </c>
      <c r="J45" s="9">
        <v>389</v>
      </c>
      <c r="K45" s="9">
        <v>387</v>
      </c>
      <c r="L45" s="11">
        <v>51992</v>
      </c>
      <c r="M45" s="14">
        <v>26063</v>
      </c>
      <c r="N45" s="17">
        <v>25929</v>
      </c>
      <c r="O45" s="6">
        <v>102</v>
      </c>
      <c r="P45" s="5">
        <v>8</v>
      </c>
      <c r="Q45" s="9">
        <v>4</v>
      </c>
      <c r="R45" s="9">
        <v>4</v>
      </c>
      <c r="S45" s="11">
        <f>SUM(T45:U45)</f>
        <v>816</v>
      </c>
      <c r="T45" s="14">
        <f>SUMPRODUCT(O45*Q45)</f>
        <v>408</v>
      </c>
      <c r="U45" s="17">
        <f>SUMPRODUCT(O45*R45)</f>
        <v>408</v>
      </c>
    </row>
    <row r="46" spans="1:21" ht="15" customHeight="1" x14ac:dyDescent="0.15">
      <c r="A46" s="6">
        <v>33</v>
      </c>
      <c r="B46" s="5">
        <v>902</v>
      </c>
      <c r="C46" s="9">
        <v>413</v>
      </c>
      <c r="D46" s="9">
        <v>489</v>
      </c>
      <c r="E46" s="11">
        <v>29535</v>
      </c>
      <c r="F46" s="14">
        <v>13233</v>
      </c>
      <c r="G46" s="17">
        <v>16302</v>
      </c>
      <c r="H46" s="6">
        <v>68</v>
      </c>
      <c r="I46" s="5">
        <v>799</v>
      </c>
      <c r="J46" s="9">
        <v>411</v>
      </c>
      <c r="K46" s="9">
        <v>388</v>
      </c>
      <c r="L46" s="11">
        <v>54332</v>
      </c>
      <c r="M46" s="14">
        <v>27948</v>
      </c>
      <c r="N46" s="17">
        <v>26384</v>
      </c>
      <c r="O46" s="4" t="s">
        <v>35</v>
      </c>
      <c r="P46" s="5">
        <v>6</v>
      </c>
      <c r="Q46" s="9">
        <v>3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 x14ac:dyDescent="0.15">
      <c r="A47" s="6">
        <v>34</v>
      </c>
      <c r="B47" s="5">
        <v>896</v>
      </c>
      <c r="C47" s="9">
        <v>416</v>
      </c>
      <c r="D47" s="9">
        <v>480</v>
      </c>
      <c r="E47" s="11">
        <v>30736</v>
      </c>
      <c r="F47" s="14">
        <v>14450</v>
      </c>
      <c r="G47" s="17">
        <v>16286</v>
      </c>
      <c r="H47" s="6">
        <v>69</v>
      </c>
      <c r="I47" s="5">
        <v>764</v>
      </c>
      <c r="J47" s="9">
        <v>369</v>
      </c>
      <c r="K47" s="9">
        <v>395</v>
      </c>
      <c r="L47" s="11">
        <v>52716</v>
      </c>
      <c r="M47" s="14">
        <v>25461</v>
      </c>
      <c r="N47" s="17">
        <v>27255</v>
      </c>
      <c r="O47" s="4" t="s">
        <v>28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 x14ac:dyDescent="0.15">
      <c r="A49" s="2" t="s">
        <v>27</v>
      </c>
      <c r="B49" s="7">
        <v>36.341944826411286</v>
      </c>
      <c r="C49" s="7">
        <v>39.778576274593561</v>
      </c>
      <c r="D49" s="7">
        <v>41.040254837187355</v>
      </c>
      <c r="E49" s="7"/>
      <c r="F49" s="7"/>
      <c r="G49" s="7"/>
    </row>
    <row r="50" spans="1:7" x14ac:dyDescent="0.15">
      <c r="B50" s="8" t="s">
        <v>29</v>
      </c>
      <c r="C50" s="8" t="s">
        <v>33</v>
      </c>
      <c r="D50" s="8" t="s">
        <v>21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KLG0417</dc:creator>
  <cp:lastModifiedBy>KLGR013</cp:lastModifiedBy>
  <dcterms:created xsi:type="dcterms:W3CDTF">2024-02-05T03:41:14Z</dcterms:created>
  <dcterms:modified xsi:type="dcterms:W3CDTF">2024-07-12T02:18:44Z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3" baseType="lpwstr">
      <vt:lpwstr>3.1.10.0</vt:lpwstr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2024-06-03T09:01:22Z</vt:filetime>
  </property>
</Properties>
</file>