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令6年３月(日+外)" sheetId="1" r:id="rId1"/>
    <sheet name="令6年４月(日+外)" sheetId="2" r:id="rId2"/>
  </sheets>
  <definedNames>
    <definedName name="_xlnm.Print_Area" localSheetId="0">'令6年３月(日+外)'!$A$1:$R$48</definedName>
    <definedName name="_xlnm.Print_Area" localSheetId="1">'令6年４月(日+外)'!$A$1:$U$48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<sst xmlns="http://schemas.openxmlformats.org/spreadsheetml/2006/main" xmlns:r="http://schemas.openxmlformats.org/officeDocument/2006/relationships" count="41" uniqueCount="41">
  <si>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100-</t>
  </si>
  <si>
    <t>15-64</t>
  </si>
  <si>
    <t xml:space="preserve"> 70- 74</t>
  </si>
  <si>
    <t>0- 4</t>
  </si>
  <si>
    <t xml:space="preserve"> 80- 84</t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</si>
  <si>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</si>
  <si>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</si>
  <si>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</si>
  <si>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</si>
  <si>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</si>
  <si>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</si>
  <si>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</si>
  <si>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</si>
  <si>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 xml:space="preserve"> 15- 19</t>
  </si>
  <si>
    <t>0-14</t>
  </si>
  <si>
    <t xml:space="preserve"> 25- 29</t>
  </si>
  <si>
    <t xml:space="preserve"> 65- 69</t>
  </si>
  <si>
    <t xml:space="preserve"> 50- 54</t>
  </si>
  <si>
    <t>年齢　</t>
  </si>
  <si>
    <t>Women</t>
  </si>
  <si>
    <t xml:space="preserve"> 35- 39</t>
  </si>
  <si>
    <t>人数</t>
    <rPh sb="0" eb="2">
      <t>ニンズウ</t>
    </rPh>
    <phoneticPr fontId="2"/>
  </si>
  <si>
    <t xml:space="preserve"> 20- 24</t>
  </si>
  <si>
    <t>総数　</t>
  </si>
  <si>
    <t xml:space="preserve"> 85- 89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</si>
  <si>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</si>
  <si>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</si>
  <si>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</si>
  <si>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</si>
  <si>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</si>
  <si>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</si>
  <si>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</si>
  <si>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</si>
  <si>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</si>
  <si>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</si>
  <si>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55- 59</t>
  </si>
  <si>
    <t>Per/All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</si>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</sst>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1"/>
      <color theme="1"/>
      <name val="游ゴシック"/>
      <scheme val="minor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38" fontId="4" fillId="0" borderId="1" xfId="2" applyFont="1" applyBorder="1">
      <alignment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38" fontId="4" fillId="0" borderId="1" xfId="2" applyFont="1" applyBorder="1" applyProtection="1">
      <alignment vertical="center"/>
      <protection locked="0"/>
    </xf>
    <xf numFmtId="0" fontId="7" fillId="2" borderId="1" xfId="1" applyFont="1" applyFill="1" applyBorder="1">
      <alignment vertical="center"/>
    </xf>
    <xf numFmtId="38" fontId="4" fillId="2" borderId="1" xfId="2" applyFont="1" applyFill="1" applyBorder="1">
      <alignment vertical="center"/>
    </xf>
    <xf numFmtId="0" fontId="7" fillId="3" borderId="1" xfId="1" applyFont="1" applyFill="1" applyBorder="1">
      <alignment vertical="center"/>
    </xf>
    <xf numFmtId="38" fontId="4" fillId="3" borderId="1" xfId="2" applyFont="1" applyFill="1" applyBorder="1">
      <alignment vertical="center"/>
    </xf>
    <xf numFmtId="38" fontId="4" fillId="3" borderId="1" xfId="2" applyFont="1" applyFill="1" applyBorder="1" applyProtection="1">
      <alignment vertical="center"/>
      <protection locked="0"/>
    </xf>
    <xf numFmtId="0" fontId="7" fillId="4" borderId="1" xfId="1" applyFont="1" applyFill="1" applyBorder="1">
      <alignment vertical="center"/>
    </xf>
    <xf numFmtId="38" fontId="4" fillId="4" borderId="1" xfId="2" applyFont="1" applyFill="1" applyBorder="1">
      <alignment vertical="center"/>
    </xf>
    <xf numFmtId="38" fontId="4" fillId="4" borderId="1" xfId="2" applyFont="1" applyFill="1" applyBorder="1" applyProtection="1">
      <alignment vertical="center"/>
      <protection locked="0"/>
    </xf>
    <xf numFmtId="38" fontId="4" fillId="0" borderId="1" xfId="2" applyFont="1" applyBorder="1" applyAlignment="1">
      <alignment horizontal="center" vertical="center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38" fontId="3" fillId="0" borderId="1" xfId="2" applyFont="1" applyBorder="1">
      <alignment vertical="center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4" fillId="2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7" fillId="0" borderId="1" xfId="1" applyNumberFormat="1" applyFont="1" applyBorder="1">
      <alignment vertical="center"/>
    </xf>
  </cellXfs>
  <cellStyles count="3">
    <cellStyle name="標準" xfId="0" builtinId="0"/>
    <cellStyle name="標準 2" xfId="1"/>
    <cellStyle name="桁区切り" xfId="2" builtinId="6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zoomScale="90" zoomScaleNormal="90" zoomScaleSheetLayoutView="100" workbookViewId="0">
      <selection activeCell="Y12" sqref="Y12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20">
        <v>45352</v>
      </c>
      <c r="P3" s="22"/>
      <c r="Q3" s="22"/>
      <c r="R3" s="23" t="s">
        <v>39</v>
      </c>
    </row>
    <row r="4" spans="1:25" ht="15" customHeight="1">
      <c r="A4" s="3" t="s">
        <v>11</v>
      </c>
      <c r="B4" s="3" t="s">
        <v>23</v>
      </c>
      <c r="C4" s="3" t="s">
        <v>29</v>
      </c>
      <c r="D4" s="3" t="s">
        <v>32</v>
      </c>
      <c r="E4" s="11" t="s">
        <v>27</v>
      </c>
      <c r="F4" s="13" t="s">
        <v>31</v>
      </c>
      <c r="G4" s="16" t="s">
        <v>19</v>
      </c>
      <c r="H4" s="3" t="s">
        <v>18</v>
      </c>
      <c r="I4" s="3" t="s">
        <v>23</v>
      </c>
      <c r="J4" s="3" t="s">
        <v>29</v>
      </c>
      <c r="K4" s="3" t="s">
        <v>32</v>
      </c>
      <c r="L4" s="11" t="s">
        <v>27</v>
      </c>
      <c r="M4" s="13" t="s">
        <v>31</v>
      </c>
      <c r="N4" s="16" t="s">
        <v>19</v>
      </c>
      <c r="O4" s="3" t="s">
        <v>18</v>
      </c>
      <c r="P4" s="3" t="s">
        <v>8</v>
      </c>
      <c r="Q4" s="3" t="s">
        <v>29</v>
      </c>
      <c r="R4" s="3" t="s">
        <v>32</v>
      </c>
      <c r="S4" s="11" t="s">
        <v>27</v>
      </c>
      <c r="T4" s="13" t="s">
        <v>31</v>
      </c>
      <c r="U4" s="16" t="s">
        <v>19</v>
      </c>
    </row>
    <row r="5" spans="1:25" ht="15" customHeight="1">
      <c r="A5" s="4" t="s">
        <v>8</v>
      </c>
      <c r="B5" s="7">
        <v>81849</v>
      </c>
      <c r="C5" s="7">
        <v>39540</v>
      </c>
      <c r="D5" s="7">
        <v>42309</v>
      </c>
      <c r="E5" s="12">
        <v>3781314</v>
      </c>
      <c r="F5" s="14">
        <v>1773647</v>
      </c>
      <c r="G5" s="17">
        <v>2007667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3"/>
      <c r="T5" s="3"/>
      <c r="U5" s="3"/>
      <c r="W5" s="4" t="s">
        <v>40</v>
      </c>
      <c r="X5" s="4" t="s">
        <v>21</v>
      </c>
      <c r="Y5" s="30" t="s">
        <v>36</v>
      </c>
    </row>
    <row r="6" spans="1:25" ht="15" customHeight="1">
      <c r="A6" s="5" t="s">
        <v>3</v>
      </c>
      <c r="B6" s="7">
        <v>2822</v>
      </c>
      <c r="C6" s="7">
        <v>1431</v>
      </c>
      <c r="D6" s="7">
        <v>1391</v>
      </c>
      <c r="E6" s="12">
        <v>6057</v>
      </c>
      <c r="F6" s="14">
        <v>3068</v>
      </c>
      <c r="G6" s="17">
        <v>2989</v>
      </c>
      <c r="H6" s="7" t="s">
        <v>20</v>
      </c>
      <c r="I6" s="7">
        <v>5209</v>
      </c>
      <c r="J6" s="7">
        <v>2508</v>
      </c>
      <c r="K6" s="7">
        <v>2701</v>
      </c>
      <c r="L6" s="12">
        <v>193082</v>
      </c>
      <c r="M6" s="14">
        <v>93052</v>
      </c>
      <c r="N6" s="17">
        <v>100030</v>
      </c>
      <c r="O6" s="7" t="s">
        <v>2</v>
      </c>
      <c r="P6" s="7">
        <v>4154</v>
      </c>
      <c r="Q6" s="7">
        <v>2003</v>
      </c>
      <c r="R6" s="7">
        <v>2151</v>
      </c>
      <c r="S6" s="24">
        <f>SUM(S7:S11)</f>
        <v>299688</v>
      </c>
      <c r="T6" s="25">
        <f>SUM(T7:T11)</f>
        <v>144434</v>
      </c>
      <c r="U6" s="27">
        <f>SUM(U7:U11)</f>
        <v>155254</v>
      </c>
      <c r="W6" s="29" t="s">
        <v>14</v>
      </c>
      <c r="X6" s="4">
        <f>SUM(B6+B12+B18)</f>
        <v>9523</v>
      </c>
      <c r="Y6" s="31">
        <f>AVERAGE(X6/(B5-P47))</f>
        <v>0.11634839765910396</v>
      </c>
    </row>
    <row r="7" spans="1:25" ht="15" customHeight="1">
      <c r="A7" s="6">
        <v>0</v>
      </c>
      <c r="B7" s="7">
        <v>474</v>
      </c>
      <c r="C7" s="10">
        <v>251</v>
      </c>
      <c r="D7" s="10">
        <v>223</v>
      </c>
      <c r="E7" s="12">
        <v>0</v>
      </c>
      <c r="F7" s="15">
        <v>0</v>
      </c>
      <c r="G7" s="18">
        <v>0</v>
      </c>
      <c r="H7" s="19">
        <v>35</v>
      </c>
      <c r="I7" s="7">
        <v>996</v>
      </c>
      <c r="J7" s="10">
        <v>460</v>
      </c>
      <c r="K7" s="10">
        <v>536</v>
      </c>
      <c r="L7" s="12">
        <v>34860</v>
      </c>
      <c r="M7" s="15">
        <v>16100</v>
      </c>
      <c r="N7" s="18">
        <v>18760</v>
      </c>
      <c r="O7" s="19">
        <v>70</v>
      </c>
      <c r="P7" s="7">
        <v>740</v>
      </c>
      <c r="Q7" s="10">
        <v>368</v>
      </c>
      <c r="R7" s="10">
        <v>372</v>
      </c>
      <c r="S7" s="24">
        <f>SUM(T7:U7)</f>
        <v>51800</v>
      </c>
      <c r="T7" s="26">
        <f>SUMPRODUCT(O7*Q7)</f>
        <v>25760</v>
      </c>
      <c r="U7" s="28">
        <f>SUMPRODUCT(O7*R7)</f>
        <v>26040</v>
      </c>
      <c r="W7" s="29" t="s">
        <v>1</v>
      </c>
      <c r="X7" s="4">
        <f>SUM(B24+B30+B36+B42+I6+I12+I18+I24+I30+I36)</f>
        <v>52468</v>
      </c>
      <c r="Y7" s="31">
        <f>AVERAGE(X7/(B5-P47))</f>
        <v>0.64103409937812317</v>
      </c>
    </row>
    <row r="8" spans="1:25" ht="15" customHeight="1">
      <c r="A8" s="6">
        <v>1</v>
      </c>
      <c r="B8" s="7">
        <v>529</v>
      </c>
      <c r="C8" s="10">
        <v>258</v>
      </c>
      <c r="D8" s="10">
        <v>271</v>
      </c>
      <c r="E8" s="12">
        <v>529</v>
      </c>
      <c r="F8" s="15">
        <v>258</v>
      </c>
      <c r="G8" s="18">
        <v>271</v>
      </c>
      <c r="H8" s="19">
        <v>36</v>
      </c>
      <c r="I8" s="7">
        <v>991</v>
      </c>
      <c r="J8" s="10">
        <v>476</v>
      </c>
      <c r="K8" s="10">
        <v>515</v>
      </c>
      <c r="L8" s="12">
        <v>35676</v>
      </c>
      <c r="M8" s="15">
        <v>17136</v>
      </c>
      <c r="N8" s="18">
        <v>18540</v>
      </c>
      <c r="O8" s="19">
        <v>71</v>
      </c>
      <c r="P8" s="7">
        <v>780</v>
      </c>
      <c r="Q8" s="10">
        <v>389</v>
      </c>
      <c r="R8" s="10">
        <v>391</v>
      </c>
      <c r="S8" s="24">
        <f>SUM(T8:U8)</f>
        <v>55380</v>
      </c>
      <c r="T8" s="26">
        <f>SUMPRODUCT(O8*Q8)</f>
        <v>27619</v>
      </c>
      <c r="U8" s="28">
        <f>SUMPRODUCT(O8*R8)</f>
        <v>27761</v>
      </c>
      <c r="W8" s="29" t="s">
        <v>6</v>
      </c>
      <c r="X8" s="4">
        <f>SUM(I42+P6+P12+P18+P24+P30+P36+P42)</f>
        <v>19858</v>
      </c>
      <c r="Y8" s="31">
        <f>AVERAGE(X8/(B5-P47))</f>
        <v>0.2426175029627729</v>
      </c>
    </row>
    <row r="9" spans="1:25" ht="15" customHeight="1">
      <c r="A9" s="6">
        <v>2</v>
      </c>
      <c r="B9" s="7">
        <v>574</v>
      </c>
      <c r="C9" s="10">
        <v>279</v>
      </c>
      <c r="D9" s="10">
        <v>295</v>
      </c>
      <c r="E9" s="12">
        <v>1148</v>
      </c>
      <c r="F9" s="15">
        <v>558</v>
      </c>
      <c r="G9" s="18">
        <v>590</v>
      </c>
      <c r="H9" s="19">
        <v>37</v>
      </c>
      <c r="I9" s="7">
        <v>1044</v>
      </c>
      <c r="J9" s="10">
        <v>491</v>
      </c>
      <c r="K9" s="10">
        <v>553</v>
      </c>
      <c r="L9" s="12">
        <v>38628</v>
      </c>
      <c r="M9" s="15">
        <v>18167</v>
      </c>
      <c r="N9" s="18">
        <v>20461</v>
      </c>
      <c r="O9" s="19">
        <v>72</v>
      </c>
      <c r="P9" s="7">
        <v>758</v>
      </c>
      <c r="Q9" s="10">
        <v>363</v>
      </c>
      <c r="R9" s="10">
        <v>395</v>
      </c>
      <c r="S9" s="24">
        <f>SUM(T9:U9)</f>
        <v>54576</v>
      </c>
      <c r="T9" s="26">
        <f>SUMPRODUCT(O9*Q9)</f>
        <v>26136</v>
      </c>
      <c r="U9" s="28">
        <f>SUMPRODUCT(O9*R9)</f>
        <v>28440</v>
      </c>
      <c r="W9" s="3"/>
      <c r="X9" s="3"/>
      <c r="Y9" s="31">
        <f>SUM(Y6:Y8)</f>
        <v>1</v>
      </c>
    </row>
    <row r="10" spans="1:25" ht="15" customHeight="1">
      <c r="A10" s="6">
        <v>3</v>
      </c>
      <c r="B10" s="7">
        <v>600</v>
      </c>
      <c r="C10" s="10">
        <v>320</v>
      </c>
      <c r="D10" s="10">
        <v>280</v>
      </c>
      <c r="E10" s="12">
        <v>1800</v>
      </c>
      <c r="F10" s="15">
        <v>960</v>
      </c>
      <c r="G10" s="18">
        <v>840</v>
      </c>
      <c r="H10" s="19">
        <v>38</v>
      </c>
      <c r="I10" s="7">
        <v>1024</v>
      </c>
      <c r="J10" s="10">
        <v>510</v>
      </c>
      <c r="K10" s="10">
        <v>514</v>
      </c>
      <c r="L10" s="12">
        <v>38912</v>
      </c>
      <c r="M10" s="15">
        <v>19380</v>
      </c>
      <c r="N10" s="18">
        <v>19532</v>
      </c>
      <c r="O10" s="19">
        <v>73</v>
      </c>
      <c r="P10" s="7">
        <v>892</v>
      </c>
      <c r="Q10" s="10">
        <v>423</v>
      </c>
      <c r="R10" s="10">
        <v>469</v>
      </c>
      <c r="S10" s="24">
        <f>SUM(T10:U10)</f>
        <v>65116</v>
      </c>
      <c r="T10" s="26">
        <f>SUMPRODUCT(O10*Q10)</f>
        <v>30879</v>
      </c>
      <c r="U10" s="28">
        <f>SUMPRODUCT(O10*R10)</f>
        <v>34237</v>
      </c>
    </row>
    <row r="11" spans="1:25" ht="15" customHeight="1">
      <c r="A11" s="6">
        <v>4</v>
      </c>
      <c r="B11" s="7">
        <v>645</v>
      </c>
      <c r="C11" s="10">
        <v>323</v>
      </c>
      <c r="D11" s="10">
        <v>322</v>
      </c>
      <c r="E11" s="12">
        <v>2580</v>
      </c>
      <c r="F11" s="15">
        <v>1292</v>
      </c>
      <c r="G11" s="18">
        <v>1288</v>
      </c>
      <c r="H11" s="19">
        <v>39</v>
      </c>
      <c r="I11" s="7">
        <v>1154</v>
      </c>
      <c r="J11" s="10">
        <v>571</v>
      </c>
      <c r="K11" s="10">
        <v>583</v>
      </c>
      <c r="L11" s="12">
        <v>45006</v>
      </c>
      <c r="M11" s="15">
        <v>22269</v>
      </c>
      <c r="N11" s="18">
        <v>22737</v>
      </c>
      <c r="O11" s="19">
        <v>74</v>
      </c>
      <c r="P11" s="7">
        <v>984</v>
      </c>
      <c r="Q11" s="10">
        <v>460</v>
      </c>
      <c r="R11" s="10">
        <v>524</v>
      </c>
      <c r="S11" s="24">
        <f>SUM(T11:U11)</f>
        <v>72816</v>
      </c>
      <c r="T11" s="26">
        <f>SUMPRODUCT(O11*Q11)</f>
        <v>34040</v>
      </c>
      <c r="U11" s="28">
        <f>SUMPRODUCT(O11*R11)</f>
        <v>38776</v>
      </c>
    </row>
    <row r="12" spans="1:25" ht="15" customHeight="1">
      <c r="A12" s="5" t="s">
        <v>10</v>
      </c>
      <c r="B12" s="7">
        <v>3464</v>
      </c>
      <c r="C12" s="7">
        <v>1780</v>
      </c>
      <c r="D12" s="7">
        <v>1684</v>
      </c>
      <c r="E12" s="12">
        <v>24334</v>
      </c>
      <c r="F12" s="14">
        <v>12479</v>
      </c>
      <c r="G12" s="17">
        <v>11855</v>
      </c>
      <c r="H12" s="7" t="s">
        <v>7</v>
      </c>
      <c r="I12" s="7">
        <v>5893</v>
      </c>
      <c r="J12" s="7">
        <v>2923</v>
      </c>
      <c r="K12" s="7">
        <v>2970</v>
      </c>
      <c r="L12" s="12">
        <v>247823</v>
      </c>
      <c r="M12" s="14">
        <v>122999</v>
      </c>
      <c r="N12" s="17">
        <v>124824</v>
      </c>
      <c r="O12" s="7" t="s">
        <v>37</v>
      </c>
      <c r="P12" s="7">
        <v>4165</v>
      </c>
      <c r="Q12" s="7">
        <v>1848</v>
      </c>
      <c r="R12" s="7">
        <v>2317</v>
      </c>
      <c r="S12" s="24">
        <f>SUM(S13:S17)</f>
        <v>319787</v>
      </c>
      <c r="T12" s="25">
        <f>SUM(T13:T17)</f>
        <v>141792</v>
      </c>
      <c r="U12" s="27">
        <f>SUM(U13:U17)</f>
        <v>177995</v>
      </c>
    </row>
    <row r="13" spans="1:25" ht="15" customHeight="1">
      <c r="A13" s="6">
        <v>5</v>
      </c>
      <c r="B13" s="7">
        <v>652</v>
      </c>
      <c r="C13" s="10">
        <v>328</v>
      </c>
      <c r="D13" s="10">
        <v>324</v>
      </c>
      <c r="E13" s="12">
        <v>3260</v>
      </c>
      <c r="F13" s="15">
        <v>1640</v>
      </c>
      <c r="G13" s="18">
        <v>1620</v>
      </c>
      <c r="H13" s="19">
        <v>40</v>
      </c>
      <c r="I13" s="7">
        <v>1083</v>
      </c>
      <c r="J13" s="10">
        <v>544</v>
      </c>
      <c r="K13" s="10">
        <v>539</v>
      </c>
      <c r="L13" s="12">
        <v>43320</v>
      </c>
      <c r="M13" s="15">
        <v>21760</v>
      </c>
      <c r="N13" s="18">
        <v>21560</v>
      </c>
      <c r="O13" s="19">
        <v>75</v>
      </c>
      <c r="P13" s="7">
        <v>982</v>
      </c>
      <c r="Q13" s="10">
        <v>456</v>
      </c>
      <c r="R13" s="10">
        <v>526</v>
      </c>
      <c r="S13" s="24">
        <f>SUM(T13:U13)</f>
        <v>73650</v>
      </c>
      <c r="T13" s="26">
        <f>SUMPRODUCT(O13*Q13)</f>
        <v>34200</v>
      </c>
      <c r="U13" s="28">
        <f>SUMPRODUCT(O13*R13)</f>
        <v>39450</v>
      </c>
    </row>
    <row r="14" spans="1:25" ht="15" customHeight="1">
      <c r="A14" s="6">
        <v>6</v>
      </c>
      <c r="B14" s="7">
        <v>702</v>
      </c>
      <c r="C14" s="10">
        <v>371</v>
      </c>
      <c r="D14" s="10">
        <v>331</v>
      </c>
      <c r="E14" s="12">
        <v>4212</v>
      </c>
      <c r="F14" s="15">
        <v>2226</v>
      </c>
      <c r="G14" s="18">
        <v>1986</v>
      </c>
      <c r="H14" s="19">
        <v>41</v>
      </c>
      <c r="I14" s="7">
        <v>1217</v>
      </c>
      <c r="J14" s="10">
        <v>570</v>
      </c>
      <c r="K14" s="10">
        <v>647</v>
      </c>
      <c r="L14" s="12">
        <v>49897</v>
      </c>
      <c r="M14" s="15">
        <v>23370</v>
      </c>
      <c r="N14" s="18">
        <v>26527</v>
      </c>
      <c r="O14" s="19">
        <v>76</v>
      </c>
      <c r="P14" s="7">
        <v>1037</v>
      </c>
      <c r="Q14" s="10">
        <v>473</v>
      </c>
      <c r="R14" s="10">
        <v>564</v>
      </c>
      <c r="S14" s="24">
        <f>SUM(T14:U14)</f>
        <v>78812</v>
      </c>
      <c r="T14" s="26">
        <f>SUMPRODUCT(O14*Q14)</f>
        <v>35948</v>
      </c>
      <c r="U14" s="28">
        <f>SUMPRODUCT(O14*R14)</f>
        <v>42864</v>
      </c>
    </row>
    <row r="15" spans="1:25" ht="15" customHeight="1">
      <c r="A15" s="6">
        <v>7</v>
      </c>
      <c r="B15" s="7">
        <v>726</v>
      </c>
      <c r="C15" s="10">
        <v>381</v>
      </c>
      <c r="D15" s="10">
        <v>345</v>
      </c>
      <c r="E15" s="12">
        <v>5082</v>
      </c>
      <c r="F15" s="15">
        <v>2667</v>
      </c>
      <c r="G15" s="18">
        <v>2415</v>
      </c>
      <c r="H15" s="19">
        <v>42</v>
      </c>
      <c r="I15" s="7">
        <v>1161</v>
      </c>
      <c r="J15" s="10">
        <v>571</v>
      </c>
      <c r="K15" s="10">
        <v>590</v>
      </c>
      <c r="L15" s="12">
        <v>48762</v>
      </c>
      <c r="M15" s="15">
        <v>23982</v>
      </c>
      <c r="N15" s="18">
        <v>24780</v>
      </c>
      <c r="O15" s="19">
        <v>77</v>
      </c>
      <c r="P15" s="7">
        <v>776</v>
      </c>
      <c r="Q15" s="10">
        <v>335</v>
      </c>
      <c r="R15" s="10">
        <v>441</v>
      </c>
      <c r="S15" s="24">
        <f>SUM(T15:U15)</f>
        <v>59752</v>
      </c>
      <c r="T15" s="26">
        <f>SUMPRODUCT(O15*Q15)</f>
        <v>25795</v>
      </c>
      <c r="U15" s="28">
        <f>SUMPRODUCT(O15*R15)</f>
        <v>33957</v>
      </c>
    </row>
    <row r="16" spans="1:25" ht="15" customHeight="1">
      <c r="A16" s="6">
        <v>8</v>
      </c>
      <c r="B16" s="7">
        <v>676</v>
      </c>
      <c r="C16" s="10">
        <v>354</v>
      </c>
      <c r="D16" s="10">
        <v>322</v>
      </c>
      <c r="E16" s="12">
        <v>5408</v>
      </c>
      <c r="F16" s="15">
        <v>2832</v>
      </c>
      <c r="G16" s="18">
        <v>2576</v>
      </c>
      <c r="H16" s="19">
        <v>43</v>
      </c>
      <c r="I16" s="7">
        <v>1164</v>
      </c>
      <c r="J16" s="10">
        <v>585</v>
      </c>
      <c r="K16" s="10">
        <v>579</v>
      </c>
      <c r="L16" s="12">
        <v>50052</v>
      </c>
      <c r="M16" s="15">
        <v>25155</v>
      </c>
      <c r="N16" s="18">
        <v>24897</v>
      </c>
      <c r="O16" s="19">
        <v>78</v>
      </c>
      <c r="P16" s="7">
        <v>657</v>
      </c>
      <c r="Q16" s="10">
        <v>287</v>
      </c>
      <c r="R16" s="10">
        <v>370</v>
      </c>
      <c r="S16" s="24">
        <f>SUM(T16:U16)</f>
        <v>51246</v>
      </c>
      <c r="T16" s="26">
        <f>SUMPRODUCT(O16*Q16)</f>
        <v>22386</v>
      </c>
      <c r="U16" s="28">
        <f>SUMPRODUCT(O16*R16)</f>
        <v>28860</v>
      </c>
    </row>
    <row r="17" spans="1:21" ht="15" customHeight="1">
      <c r="A17" s="6">
        <v>9</v>
      </c>
      <c r="B17" s="7">
        <v>708</v>
      </c>
      <c r="C17" s="10">
        <v>346</v>
      </c>
      <c r="D17" s="10">
        <v>362</v>
      </c>
      <c r="E17" s="12">
        <v>6372</v>
      </c>
      <c r="F17" s="15">
        <v>3114</v>
      </c>
      <c r="G17" s="18">
        <v>3258</v>
      </c>
      <c r="H17" s="19">
        <v>44</v>
      </c>
      <c r="I17" s="7">
        <v>1268</v>
      </c>
      <c r="J17" s="10">
        <v>653</v>
      </c>
      <c r="K17" s="10">
        <v>615</v>
      </c>
      <c r="L17" s="12">
        <v>55792</v>
      </c>
      <c r="M17" s="15">
        <v>28732</v>
      </c>
      <c r="N17" s="18">
        <v>27060</v>
      </c>
      <c r="O17" s="19">
        <v>79</v>
      </c>
      <c r="P17" s="7">
        <v>713</v>
      </c>
      <c r="Q17" s="10">
        <v>297</v>
      </c>
      <c r="R17" s="10">
        <v>416</v>
      </c>
      <c r="S17" s="24">
        <f>SUM(T17:U17)</f>
        <v>56327</v>
      </c>
      <c r="T17" s="26">
        <f>SUMPRODUCT(O17*Q17)</f>
        <v>23463</v>
      </c>
      <c r="U17" s="28">
        <f>SUMPRODUCT(O17*R17)</f>
        <v>32864</v>
      </c>
    </row>
    <row r="18" spans="1:21" ht="15" customHeight="1">
      <c r="A18" s="5" t="s">
        <v>12</v>
      </c>
      <c r="B18" s="7">
        <v>3237</v>
      </c>
      <c r="C18" s="7">
        <v>1642</v>
      </c>
      <c r="D18" s="7">
        <v>1595</v>
      </c>
      <c r="E18" s="12">
        <v>38598</v>
      </c>
      <c r="F18" s="14">
        <v>19575</v>
      </c>
      <c r="G18" s="17">
        <v>19023</v>
      </c>
      <c r="H18" s="7" t="s">
        <v>34</v>
      </c>
      <c r="I18" s="7">
        <v>6371</v>
      </c>
      <c r="J18" s="7">
        <v>3234</v>
      </c>
      <c r="K18" s="7">
        <v>3137</v>
      </c>
      <c r="L18" s="12">
        <v>299616</v>
      </c>
      <c r="M18" s="14">
        <v>152034</v>
      </c>
      <c r="N18" s="17">
        <v>147582</v>
      </c>
      <c r="O18" s="7" t="s">
        <v>4</v>
      </c>
      <c r="P18" s="7">
        <v>3516</v>
      </c>
      <c r="Q18" s="7">
        <v>1388</v>
      </c>
      <c r="R18" s="7">
        <v>2128</v>
      </c>
      <c r="S18" s="24">
        <f>SUM(S19:S23)</f>
        <v>287840</v>
      </c>
      <c r="T18" s="25">
        <f>SUM(T19:T23)</f>
        <v>113661</v>
      </c>
      <c r="U18" s="27">
        <f>SUM(U19:U23)</f>
        <v>174179</v>
      </c>
    </row>
    <row r="19" spans="1:21" ht="15" customHeight="1">
      <c r="A19" s="6">
        <v>10</v>
      </c>
      <c r="B19" s="7">
        <v>691</v>
      </c>
      <c r="C19" s="10">
        <v>349</v>
      </c>
      <c r="D19" s="10">
        <v>342</v>
      </c>
      <c r="E19" s="12">
        <v>6910</v>
      </c>
      <c r="F19" s="15">
        <v>3490</v>
      </c>
      <c r="G19" s="18">
        <v>3420</v>
      </c>
      <c r="H19" s="19">
        <v>45</v>
      </c>
      <c r="I19" s="7">
        <v>1201</v>
      </c>
      <c r="J19" s="10">
        <v>600</v>
      </c>
      <c r="K19" s="10">
        <v>601</v>
      </c>
      <c r="L19" s="12">
        <v>54045</v>
      </c>
      <c r="M19" s="15">
        <v>27000</v>
      </c>
      <c r="N19" s="18">
        <v>27045</v>
      </c>
      <c r="O19" s="19">
        <v>80</v>
      </c>
      <c r="P19" s="7">
        <v>775</v>
      </c>
      <c r="Q19" s="10">
        <v>304</v>
      </c>
      <c r="R19" s="10">
        <v>471</v>
      </c>
      <c r="S19" s="24">
        <f>SUM(T19:U19)</f>
        <v>62000</v>
      </c>
      <c r="T19" s="26">
        <f>SUMPRODUCT(O19*Q19)</f>
        <v>24320</v>
      </c>
      <c r="U19" s="28">
        <f>SUMPRODUCT(O19*R19)</f>
        <v>37680</v>
      </c>
    </row>
    <row r="20" spans="1:21" ht="15" customHeight="1">
      <c r="A20" s="6">
        <v>11</v>
      </c>
      <c r="B20" s="7">
        <v>674</v>
      </c>
      <c r="C20" s="10">
        <v>361</v>
      </c>
      <c r="D20" s="10">
        <v>313</v>
      </c>
      <c r="E20" s="12">
        <v>7414</v>
      </c>
      <c r="F20" s="15">
        <v>3971</v>
      </c>
      <c r="G20" s="18">
        <v>3443</v>
      </c>
      <c r="H20" s="19">
        <v>46</v>
      </c>
      <c r="I20" s="7">
        <v>1319</v>
      </c>
      <c r="J20" s="10">
        <v>710</v>
      </c>
      <c r="K20" s="10">
        <v>609</v>
      </c>
      <c r="L20" s="12">
        <v>60674</v>
      </c>
      <c r="M20" s="15">
        <v>32660</v>
      </c>
      <c r="N20" s="18">
        <v>28014</v>
      </c>
      <c r="O20" s="19">
        <v>81</v>
      </c>
      <c r="P20" s="7">
        <v>745</v>
      </c>
      <c r="Q20" s="10">
        <v>287</v>
      </c>
      <c r="R20" s="10">
        <v>458</v>
      </c>
      <c r="S20" s="24">
        <f>SUM(T20:U20)</f>
        <v>60345</v>
      </c>
      <c r="T20" s="26">
        <f>SUMPRODUCT(O20*Q20)</f>
        <v>23247</v>
      </c>
      <c r="U20" s="28">
        <f>SUMPRODUCT(O20*R20)</f>
        <v>37098</v>
      </c>
    </row>
    <row r="21" spans="1:21" ht="15" customHeight="1">
      <c r="A21" s="6">
        <v>12</v>
      </c>
      <c r="B21" s="7">
        <v>663</v>
      </c>
      <c r="C21" s="10">
        <v>311</v>
      </c>
      <c r="D21" s="10">
        <v>352</v>
      </c>
      <c r="E21" s="12">
        <v>7956</v>
      </c>
      <c r="F21" s="15">
        <v>3732</v>
      </c>
      <c r="G21" s="18">
        <v>4224</v>
      </c>
      <c r="H21" s="19">
        <v>47</v>
      </c>
      <c r="I21" s="7">
        <v>1287</v>
      </c>
      <c r="J21" s="10">
        <v>648</v>
      </c>
      <c r="K21" s="10">
        <v>639</v>
      </c>
      <c r="L21" s="12">
        <v>60489</v>
      </c>
      <c r="M21" s="15">
        <v>30456</v>
      </c>
      <c r="N21" s="18">
        <v>30033</v>
      </c>
      <c r="O21" s="19">
        <v>82</v>
      </c>
      <c r="P21" s="7">
        <v>751</v>
      </c>
      <c r="Q21" s="10">
        <v>291</v>
      </c>
      <c r="R21" s="10">
        <v>460</v>
      </c>
      <c r="S21" s="24">
        <f>SUM(T21:U21)</f>
        <v>61582</v>
      </c>
      <c r="T21" s="26">
        <f>SUMPRODUCT(O21*Q21)</f>
        <v>23862</v>
      </c>
      <c r="U21" s="28">
        <f>SUMPRODUCT(O21*R21)</f>
        <v>37720</v>
      </c>
    </row>
    <row r="22" spans="1:21" ht="15" customHeight="1">
      <c r="A22" s="6">
        <v>13</v>
      </c>
      <c r="B22" s="7">
        <v>608</v>
      </c>
      <c r="C22" s="10">
        <v>312</v>
      </c>
      <c r="D22" s="10">
        <v>296</v>
      </c>
      <c r="E22" s="12">
        <v>7904</v>
      </c>
      <c r="F22" s="15">
        <v>4056</v>
      </c>
      <c r="G22" s="18">
        <v>3848</v>
      </c>
      <c r="H22" s="19">
        <v>48</v>
      </c>
      <c r="I22" s="7">
        <v>1228</v>
      </c>
      <c r="J22" s="10">
        <v>606</v>
      </c>
      <c r="K22" s="10">
        <v>622</v>
      </c>
      <c r="L22" s="12">
        <v>58944</v>
      </c>
      <c r="M22" s="15">
        <v>29088</v>
      </c>
      <c r="N22" s="18">
        <v>29856</v>
      </c>
      <c r="O22" s="19">
        <v>83</v>
      </c>
      <c r="P22" s="7">
        <v>667</v>
      </c>
      <c r="Q22" s="10">
        <v>272</v>
      </c>
      <c r="R22" s="10">
        <v>395</v>
      </c>
      <c r="S22" s="24">
        <f>SUM(T22:U22)</f>
        <v>55361</v>
      </c>
      <c r="T22" s="26">
        <f>SUMPRODUCT(O22*Q22)</f>
        <v>22576</v>
      </c>
      <c r="U22" s="28">
        <f>SUMPRODUCT(O22*R22)</f>
        <v>32785</v>
      </c>
    </row>
    <row r="23" spans="1:21" ht="15" customHeight="1">
      <c r="A23" s="6">
        <v>14</v>
      </c>
      <c r="B23" s="7">
        <v>601</v>
      </c>
      <c r="C23" s="10">
        <v>309</v>
      </c>
      <c r="D23" s="10">
        <v>292</v>
      </c>
      <c r="E23" s="12">
        <v>8414</v>
      </c>
      <c r="F23" s="15">
        <v>4326</v>
      </c>
      <c r="G23" s="18">
        <v>4088</v>
      </c>
      <c r="H23" s="19">
        <v>49</v>
      </c>
      <c r="I23" s="7">
        <v>1336</v>
      </c>
      <c r="J23" s="10">
        <v>670</v>
      </c>
      <c r="K23" s="10">
        <v>666</v>
      </c>
      <c r="L23" s="12">
        <v>65464</v>
      </c>
      <c r="M23" s="15">
        <v>32830</v>
      </c>
      <c r="N23" s="18">
        <v>32634</v>
      </c>
      <c r="O23" s="19">
        <v>84</v>
      </c>
      <c r="P23" s="7">
        <v>578</v>
      </c>
      <c r="Q23" s="10">
        <v>234</v>
      </c>
      <c r="R23" s="10">
        <v>344</v>
      </c>
      <c r="S23" s="24">
        <f>SUM(T23:U23)</f>
        <v>48552</v>
      </c>
      <c r="T23" s="26">
        <f>SUMPRODUCT(O23*Q23)</f>
        <v>19656</v>
      </c>
      <c r="U23" s="28">
        <f>SUMPRODUCT(O23*R23)</f>
        <v>28896</v>
      </c>
    </row>
    <row r="24" spans="1:21" ht="15" customHeight="1">
      <c r="A24" s="5" t="s">
        <v>13</v>
      </c>
      <c r="B24" s="7">
        <v>3161</v>
      </c>
      <c r="C24" s="7">
        <v>1615</v>
      </c>
      <c r="D24" s="7">
        <v>1546</v>
      </c>
      <c r="E24" s="12">
        <v>53831</v>
      </c>
      <c r="F24" s="14">
        <v>27455</v>
      </c>
      <c r="G24" s="17">
        <v>26376</v>
      </c>
      <c r="H24" s="7" t="s">
        <v>17</v>
      </c>
      <c r="I24" s="7">
        <v>6741</v>
      </c>
      <c r="J24" s="7">
        <v>3335</v>
      </c>
      <c r="K24" s="7">
        <v>3406</v>
      </c>
      <c r="L24" s="12">
        <v>350547</v>
      </c>
      <c r="M24" s="14">
        <v>173435</v>
      </c>
      <c r="N24" s="17">
        <v>177112</v>
      </c>
      <c r="O24" s="7" t="s">
        <v>24</v>
      </c>
      <c r="P24" s="7">
        <v>2409</v>
      </c>
      <c r="Q24" s="7">
        <v>837</v>
      </c>
      <c r="R24" s="7">
        <v>1572</v>
      </c>
      <c r="S24" s="24">
        <f>SUM(S25:S29)</f>
        <v>209213</v>
      </c>
      <c r="T24" s="25">
        <f>SUM(T25:T29)</f>
        <v>72658</v>
      </c>
      <c r="U24" s="27">
        <f>SUM(U25:U29)</f>
        <v>136555</v>
      </c>
    </row>
    <row r="25" spans="1:21" ht="15" customHeight="1">
      <c r="A25" s="6">
        <v>15</v>
      </c>
      <c r="B25" s="7">
        <v>645</v>
      </c>
      <c r="C25" s="10">
        <v>346</v>
      </c>
      <c r="D25" s="10">
        <v>299</v>
      </c>
      <c r="E25" s="12">
        <v>9675</v>
      </c>
      <c r="F25" s="15">
        <v>5190</v>
      </c>
      <c r="G25" s="18">
        <v>4485</v>
      </c>
      <c r="H25" s="19">
        <v>50</v>
      </c>
      <c r="I25" s="7">
        <v>1290</v>
      </c>
      <c r="J25" s="10">
        <v>632</v>
      </c>
      <c r="K25" s="10">
        <v>658</v>
      </c>
      <c r="L25" s="12">
        <v>64500</v>
      </c>
      <c r="M25" s="15">
        <v>31600</v>
      </c>
      <c r="N25" s="18">
        <v>32900</v>
      </c>
      <c r="O25" s="19">
        <v>85</v>
      </c>
      <c r="P25" s="7">
        <v>542</v>
      </c>
      <c r="Q25" s="10">
        <v>192</v>
      </c>
      <c r="R25" s="10">
        <v>350</v>
      </c>
      <c r="S25" s="24">
        <f>SUM(T25:U25)</f>
        <v>46070</v>
      </c>
      <c r="T25" s="26">
        <f>SUMPRODUCT(O25*Q25)</f>
        <v>16320</v>
      </c>
      <c r="U25" s="28">
        <f>SUMPRODUCT(O25*R25)</f>
        <v>29750</v>
      </c>
    </row>
    <row r="26" spans="1:21" ht="15" customHeight="1">
      <c r="A26" s="6">
        <v>16</v>
      </c>
      <c r="B26" s="7">
        <v>632</v>
      </c>
      <c r="C26" s="10">
        <v>320</v>
      </c>
      <c r="D26" s="10">
        <v>312</v>
      </c>
      <c r="E26" s="12">
        <v>10112</v>
      </c>
      <c r="F26" s="15">
        <v>5120</v>
      </c>
      <c r="G26" s="18">
        <v>4992</v>
      </c>
      <c r="H26" s="19">
        <v>51</v>
      </c>
      <c r="I26" s="7">
        <v>1432</v>
      </c>
      <c r="J26" s="10">
        <v>715</v>
      </c>
      <c r="K26" s="10">
        <v>717</v>
      </c>
      <c r="L26" s="12">
        <v>73032</v>
      </c>
      <c r="M26" s="15">
        <v>36465</v>
      </c>
      <c r="N26" s="18">
        <v>36567</v>
      </c>
      <c r="O26" s="19">
        <v>86</v>
      </c>
      <c r="P26" s="7">
        <v>532</v>
      </c>
      <c r="Q26" s="10">
        <v>194</v>
      </c>
      <c r="R26" s="10">
        <v>338</v>
      </c>
      <c r="S26" s="24">
        <f>SUM(T26:U26)</f>
        <v>45752</v>
      </c>
      <c r="T26" s="26">
        <f>SUMPRODUCT(O26*Q26)</f>
        <v>16684</v>
      </c>
      <c r="U26" s="28">
        <f>SUMPRODUCT(O26*R26)</f>
        <v>29068</v>
      </c>
    </row>
    <row r="27" spans="1:21" ht="15" customHeight="1">
      <c r="A27" s="6">
        <v>17</v>
      </c>
      <c r="B27" s="7">
        <v>587</v>
      </c>
      <c r="C27" s="10">
        <v>292</v>
      </c>
      <c r="D27" s="10">
        <v>295</v>
      </c>
      <c r="E27" s="12">
        <v>9979</v>
      </c>
      <c r="F27" s="15">
        <v>4964</v>
      </c>
      <c r="G27" s="18">
        <v>5015</v>
      </c>
      <c r="H27" s="19">
        <v>52</v>
      </c>
      <c r="I27" s="7">
        <v>1334</v>
      </c>
      <c r="J27" s="10">
        <v>673</v>
      </c>
      <c r="K27" s="10">
        <v>661</v>
      </c>
      <c r="L27" s="12">
        <v>69368</v>
      </c>
      <c r="M27" s="15">
        <v>34996</v>
      </c>
      <c r="N27" s="18">
        <v>34372</v>
      </c>
      <c r="O27" s="19">
        <v>87</v>
      </c>
      <c r="P27" s="7">
        <v>480</v>
      </c>
      <c r="Q27" s="10">
        <v>164</v>
      </c>
      <c r="R27" s="10">
        <v>316</v>
      </c>
      <c r="S27" s="24">
        <f>SUM(T27:U27)</f>
        <v>41760</v>
      </c>
      <c r="T27" s="26">
        <f>SUMPRODUCT(O27*Q27)</f>
        <v>14268</v>
      </c>
      <c r="U27" s="28">
        <f>SUMPRODUCT(O27*R27)</f>
        <v>27492</v>
      </c>
    </row>
    <row r="28" spans="1:21" ht="15" customHeight="1">
      <c r="A28" s="6">
        <v>18</v>
      </c>
      <c r="B28" s="7">
        <v>578</v>
      </c>
      <c r="C28" s="10">
        <v>302</v>
      </c>
      <c r="D28" s="10">
        <v>276</v>
      </c>
      <c r="E28" s="12">
        <v>10404</v>
      </c>
      <c r="F28" s="15">
        <v>5436</v>
      </c>
      <c r="G28" s="18">
        <v>4968</v>
      </c>
      <c r="H28" s="19">
        <v>53</v>
      </c>
      <c r="I28" s="7">
        <v>1343</v>
      </c>
      <c r="J28" s="10">
        <v>636</v>
      </c>
      <c r="K28" s="10">
        <v>707</v>
      </c>
      <c r="L28" s="12">
        <v>71179</v>
      </c>
      <c r="M28" s="15">
        <v>33708</v>
      </c>
      <c r="N28" s="18">
        <v>37471</v>
      </c>
      <c r="O28" s="19">
        <v>88</v>
      </c>
      <c r="P28" s="7">
        <v>464</v>
      </c>
      <c r="Q28" s="10">
        <v>157</v>
      </c>
      <c r="R28" s="10">
        <v>307</v>
      </c>
      <c r="S28" s="24">
        <f>SUM(T28:U28)</f>
        <v>40832</v>
      </c>
      <c r="T28" s="26">
        <f>SUMPRODUCT(O28*Q28)</f>
        <v>13816</v>
      </c>
      <c r="U28" s="28">
        <f>SUMPRODUCT(O28*R28)</f>
        <v>27016</v>
      </c>
    </row>
    <row r="29" spans="1:21" ht="15" customHeight="1">
      <c r="A29" s="6">
        <v>19</v>
      </c>
      <c r="B29" s="7">
        <v>719</v>
      </c>
      <c r="C29" s="10">
        <v>355</v>
      </c>
      <c r="D29" s="10">
        <v>364</v>
      </c>
      <c r="E29" s="12">
        <v>13661</v>
      </c>
      <c r="F29" s="15">
        <v>6745</v>
      </c>
      <c r="G29" s="18">
        <v>6916</v>
      </c>
      <c r="H29" s="19">
        <v>54</v>
      </c>
      <c r="I29" s="7">
        <v>1342</v>
      </c>
      <c r="J29" s="10">
        <v>679</v>
      </c>
      <c r="K29" s="10">
        <v>663</v>
      </c>
      <c r="L29" s="12">
        <v>72468</v>
      </c>
      <c r="M29" s="15">
        <v>36666</v>
      </c>
      <c r="N29" s="18">
        <v>35802</v>
      </c>
      <c r="O29" s="19">
        <v>89</v>
      </c>
      <c r="P29" s="7">
        <v>391</v>
      </c>
      <c r="Q29" s="10">
        <v>130</v>
      </c>
      <c r="R29" s="10">
        <v>261</v>
      </c>
      <c r="S29" s="24">
        <f>SUM(T29:U29)</f>
        <v>34799</v>
      </c>
      <c r="T29" s="26">
        <f>SUMPRODUCT(O29*Q29)</f>
        <v>11570</v>
      </c>
      <c r="U29" s="28">
        <f>SUMPRODUCT(O29*R29)</f>
        <v>23229</v>
      </c>
    </row>
    <row r="30" spans="1:21" ht="15" customHeight="1">
      <c r="A30" s="5" t="s">
        <v>22</v>
      </c>
      <c r="B30" s="7">
        <v>4337</v>
      </c>
      <c r="C30" s="7">
        <v>2208</v>
      </c>
      <c r="D30" s="7">
        <v>2129</v>
      </c>
      <c r="E30" s="12">
        <v>96194</v>
      </c>
      <c r="F30" s="14">
        <v>48867</v>
      </c>
      <c r="G30" s="17">
        <v>47327</v>
      </c>
      <c r="H30" s="7" t="s">
        <v>35</v>
      </c>
      <c r="I30" s="7">
        <v>6274</v>
      </c>
      <c r="J30" s="7">
        <v>3278</v>
      </c>
      <c r="K30" s="7">
        <v>2996</v>
      </c>
      <c r="L30" s="12">
        <v>357240</v>
      </c>
      <c r="M30" s="14">
        <v>186744</v>
      </c>
      <c r="N30" s="17">
        <v>170496</v>
      </c>
      <c r="O30" s="7" t="s">
        <v>38</v>
      </c>
      <c r="P30" s="7">
        <v>1240</v>
      </c>
      <c r="Q30" s="7">
        <v>364</v>
      </c>
      <c r="R30" s="7">
        <v>876</v>
      </c>
      <c r="S30" s="24">
        <f>SUM(S31:S35)</f>
        <v>113529</v>
      </c>
      <c r="T30" s="25">
        <f>SUM(T31:T35)</f>
        <v>33250</v>
      </c>
      <c r="U30" s="27">
        <f>SUM(U31:U35)</f>
        <v>80279</v>
      </c>
    </row>
    <row r="31" spans="1:21" ht="15" customHeight="1">
      <c r="A31" s="6">
        <v>20</v>
      </c>
      <c r="B31" s="7">
        <v>713</v>
      </c>
      <c r="C31" s="10">
        <v>388</v>
      </c>
      <c r="D31" s="10">
        <v>325</v>
      </c>
      <c r="E31" s="12">
        <v>14260</v>
      </c>
      <c r="F31" s="15">
        <v>7760</v>
      </c>
      <c r="G31" s="18">
        <v>6500</v>
      </c>
      <c r="H31" s="19">
        <v>55</v>
      </c>
      <c r="I31" s="7">
        <v>1377</v>
      </c>
      <c r="J31" s="10">
        <v>713</v>
      </c>
      <c r="K31" s="10">
        <v>664</v>
      </c>
      <c r="L31" s="12">
        <v>75735</v>
      </c>
      <c r="M31" s="15">
        <v>39215</v>
      </c>
      <c r="N31" s="18">
        <v>36520</v>
      </c>
      <c r="O31" s="19">
        <v>90</v>
      </c>
      <c r="P31" s="7">
        <v>354</v>
      </c>
      <c r="Q31" s="10">
        <v>122</v>
      </c>
      <c r="R31" s="10">
        <v>232</v>
      </c>
      <c r="S31" s="24">
        <f>SUM(T31:U31)</f>
        <v>31860</v>
      </c>
      <c r="T31" s="26">
        <f>SUMPRODUCT(O31*Q31)</f>
        <v>10980</v>
      </c>
      <c r="U31" s="28">
        <f>SUMPRODUCT(O31*R31)</f>
        <v>20880</v>
      </c>
    </row>
    <row r="32" spans="1:21" ht="15" customHeight="1">
      <c r="A32" s="6">
        <v>21</v>
      </c>
      <c r="B32" s="7">
        <v>777</v>
      </c>
      <c r="C32" s="10">
        <v>406</v>
      </c>
      <c r="D32" s="10">
        <v>371</v>
      </c>
      <c r="E32" s="12">
        <v>16317</v>
      </c>
      <c r="F32" s="15">
        <v>8526</v>
      </c>
      <c r="G32" s="18">
        <v>7791</v>
      </c>
      <c r="H32" s="19">
        <v>56</v>
      </c>
      <c r="I32" s="7">
        <v>1344</v>
      </c>
      <c r="J32" s="10">
        <v>683</v>
      </c>
      <c r="K32" s="10">
        <v>661</v>
      </c>
      <c r="L32" s="12">
        <v>75264</v>
      </c>
      <c r="M32" s="15">
        <v>38248</v>
      </c>
      <c r="N32" s="18">
        <v>37016</v>
      </c>
      <c r="O32" s="19">
        <v>91</v>
      </c>
      <c r="P32" s="7">
        <v>315</v>
      </c>
      <c r="Q32" s="10">
        <v>95</v>
      </c>
      <c r="R32" s="10">
        <v>220</v>
      </c>
      <c r="S32" s="24">
        <f>SUM(T32:U32)</f>
        <v>28665</v>
      </c>
      <c r="T32" s="26">
        <f>SUMPRODUCT(O32*Q32)</f>
        <v>8645</v>
      </c>
      <c r="U32" s="28">
        <f>SUMPRODUCT(O32*R32)</f>
        <v>20020</v>
      </c>
    </row>
    <row r="33" spans="1:21" ht="15" customHeight="1">
      <c r="A33" s="6">
        <v>22</v>
      </c>
      <c r="B33" s="7">
        <v>894</v>
      </c>
      <c r="C33" s="10">
        <v>459</v>
      </c>
      <c r="D33" s="10">
        <v>435</v>
      </c>
      <c r="E33" s="12">
        <v>19668</v>
      </c>
      <c r="F33" s="15">
        <v>10098</v>
      </c>
      <c r="G33" s="18">
        <v>9570</v>
      </c>
      <c r="H33" s="19">
        <v>57</v>
      </c>
      <c r="I33" s="7">
        <v>1059</v>
      </c>
      <c r="J33" s="10">
        <v>543</v>
      </c>
      <c r="K33" s="10">
        <v>516</v>
      </c>
      <c r="L33" s="12">
        <v>60363</v>
      </c>
      <c r="M33" s="15">
        <v>30951</v>
      </c>
      <c r="N33" s="18">
        <v>29412</v>
      </c>
      <c r="O33" s="19">
        <v>92</v>
      </c>
      <c r="P33" s="7">
        <v>242</v>
      </c>
      <c r="Q33" s="10">
        <v>76</v>
      </c>
      <c r="R33" s="10">
        <v>166</v>
      </c>
      <c r="S33" s="24">
        <f>SUM(T33:U33)</f>
        <v>22264</v>
      </c>
      <c r="T33" s="26">
        <f>SUMPRODUCT(O33*Q33)</f>
        <v>6992</v>
      </c>
      <c r="U33" s="28">
        <f>SUMPRODUCT(O33*R33)</f>
        <v>15272</v>
      </c>
    </row>
    <row r="34" spans="1:21" ht="15" customHeight="1">
      <c r="A34" s="6">
        <v>23</v>
      </c>
      <c r="B34" s="7">
        <v>923</v>
      </c>
      <c r="C34" s="10">
        <v>437</v>
      </c>
      <c r="D34" s="10">
        <v>486</v>
      </c>
      <c r="E34" s="12">
        <v>21229</v>
      </c>
      <c r="F34" s="15">
        <v>10051</v>
      </c>
      <c r="G34" s="18">
        <v>11178</v>
      </c>
      <c r="H34" s="19">
        <v>58</v>
      </c>
      <c r="I34" s="7">
        <v>1268</v>
      </c>
      <c r="J34" s="10">
        <v>671</v>
      </c>
      <c r="K34" s="10">
        <v>597</v>
      </c>
      <c r="L34" s="12">
        <v>73544</v>
      </c>
      <c r="M34" s="15">
        <v>38918</v>
      </c>
      <c r="N34" s="18">
        <v>34626</v>
      </c>
      <c r="O34" s="19">
        <v>93</v>
      </c>
      <c r="P34" s="7">
        <v>186</v>
      </c>
      <c r="Q34" s="10">
        <v>41</v>
      </c>
      <c r="R34" s="10">
        <v>145</v>
      </c>
      <c r="S34" s="24">
        <f>SUM(T34:U34)</f>
        <v>17298</v>
      </c>
      <c r="T34" s="26">
        <f>SUMPRODUCT(O34*Q34)</f>
        <v>3813</v>
      </c>
      <c r="U34" s="28">
        <f>SUMPRODUCT(O34*R34)</f>
        <v>13485</v>
      </c>
    </row>
    <row r="35" spans="1:21" ht="15" customHeight="1">
      <c r="A35" s="6">
        <v>24</v>
      </c>
      <c r="B35" s="7">
        <v>1030</v>
      </c>
      <c r="C35" s="10">
        <v>518</v>
      </c>
      <c r="D35" s="10">
        <v>512</v>
      </c>
      <c r="E35" s="12">
        <v>24720</v>
      </c>
      <c r="F35" s="15">
        <v>12432</v>
      </c>
      <c r="G35" s="18">
        <v>12288</v>
      </c>
      <c r="H35" s="19">
        <v>59</v>
      </c>
      <c r="I35" s="7">
        <v>1226</v>
      </c>
      <c r="J35" s="10">
        <v>668</v>
      </c>
      <c r="K35" s="10">
        <v>558</v>
      </c>
      <c r="L35" s="12">
        <v>72334</v>
      </c>
      <c r="M35" s="15">
        <v>39412</v>
      </c>
      <c r="N35" s="18">
        <v>32922</v>
      </c>
      <c r="O35" s="19">
        <v>94</v>
      </c>
      <c r="P35" s="7">
        <v>143</v>
      </c>
      <c r="Q35" s="10">
        <v>30</v>
      </c>
      <c r="R35" s="10">
        <v>113</v>
      </c>
      <c r="S35" s="24">
        <f>SUM(T35:U35)</f>
        <v>13442</v>
      </c>
      <c r="T35" s="26">
        <f>SUMPRODUCT(O35*Q35)</f>
        <v>2820</v>
      </c>
      <c r="U35" s="28">
        <f>SUMPRODUCT(O35*R35)</f>
        <v>10622</v>
      </c>
    </row>
    <row r="36" spans="1:21" ht="15" customHeight="1">
      <c r="A36" s="5" t="s">
        <v>15</v>
      </c>
      <c r="B36" s="7">
        <v>5137</v>
      </c>
      <c r="C36" s="7">
        <v>2444</v>
      </c>
      <c r="D36" s="7">
        <v>2693</v>
      </c>
      <c r="E36" s="12">
        <v>138590</v>
      </c>
      <c r="F36" s="14">
        <v>65932</v>
      </c>
      <c r="G36" s="17">
        <v>72658</v>
      </c>
      <c r="H36" s="7" t="s">
        <v>30</v>
      </c>
      <c r="I36" s="7">
        <v>4743</v>
      </c>
      <c r="J36" s="7">
        <v>2423</v>
      </c>
      <c r="K36" s="7">
        <v>2320</v>
      </c>
      <c r="L36" s="12">
        <v>293757</v>
      </c>
      <c r="M36" s="14">
        <v>150006</v>
      </c>
      <c r="N36" s="17">
        <v>143751</v>
      </c>
      <c r="O36" s="7" t="s">
        <v>28</v>
      </c>
      <c r="P36" s="7">
        <v>362</v>
      </c>
      <c r="Q36" s="7">
        <v>90</v>
      </c>
      <c r="R36" s="7">
        <v>272</v>
      </c>
      <c r="S36" s="24">
        <f>SUM(S37:S41)</f>
        <v>34886</v>
      </c>
      <c r="T36" s="25">
        <f>SUM(T37:T41)</f>
        <v>8674</v>
      </c>
      <c r="U36" s="27">
        <f>SUM(U37:U41)</f>
        <v>26212</v>
      </c>
    </row>
    <row r="37" spans="1:21" ht="15" customHeight="1">
      <c r="A37" s="6">
        <v>25</v>
      </c>
      <c r="B37" s="7">
        <v>1052</v>
      </c>
      <c r="C37" s="10">
        <v>510</v>
      </c>
      <c r="D37" s="10">
        <v>542</v>
      </c>
      <c r="E37" s="12">
        <v>26300</v>
      </c>
      <c r="F37" s="15">
        <v>12750</v>
      </c>
      <c r="G37" s="18">
        <v>13550</v>
      </c>
      <c r="H37" s="19">
        <v>60</v>
      </c>
      <c r="I37" s="7">
        <v>1045</v>
      </c>
      <c r="J37" s="10">
        <v>551</v>
      </c>
      <c r="K37" s="10">
        <v>494</v>
      </c>
      <c r="L37" s="12">
        <v>62700</v>
      </c>
      <c r="M37" s="15">
        <v>33060</v>
      </c>
      <c r="N37" s="18">
        <v>29640</v>
      </c>
      <c r="O37" s="19">
        <v>95</v>
      </c>
      <c r="P37" s="7">
        <v>120</v>
      </c>
      <c r="Q37" s="10">
        <v>34</v>
      </c>
      <c r="R37" s="10">
        <v>86</v>
      </c>
      <c r="S37" s="24">
        <f>SUM(T37:U37)</f>
        <v>11400</v>
      </c>
      <c r="T37" s="26">
        <f>SUMPRODUCT(O37*Q37)</f>
        <v>3230</v>
      </c>
      <c r="U37" s="28">
        <f>SUMPRODUCT(O37*R37)</f>
        <v>8170</v>
      </c>
    </row>
    <row r="38" spans="1:21" ht="15" customHeight="1">
      <c r="A38" s="6">
        <v>26</v>
      </c>
      <c r="B38" s="7">
        <v>1066</v>
      </c>
      <c r="C38" s="10">
        <v>508</v>
      </c>
      <c r="D38" s="10">
        <v>558</v>
      </c>
      <c r="E38" s="12">
        <v>27716</v>
      </c>
      <c r="F38" s="15">
        <v>13208</v>
      </c>
      <c r="G38" s="18">
        <v>14508</v>
      </c>
      <c r="H38" s="19">
        <v>61</v>
      </c>
      <c r="I38" s="7">
        <v>971</v>
      </c>
      <c r="J38" s="10">
        <v>508</v>
      </c>
      <c r="K38" s="10">
        <v>463</v>
      </c>
      <c r="L38" s="12">
        <v>59231</v>
      </c>
      <c r="M38" s="15">
        <v>30988</v>
      </c>
      <c r="N38" s="18">
        <v>28243</v>
      </c>
      <c r="O38" s="19">
        <v>96</v>
      </c>
      <c r="P38" s="7">
        <v>100</v>
      </c>
      <c r="Q38" s="10">
        <v>22</v>
      </c>
      <c r="R38" s="10">
        <v>78</v>
      </c>
      <c r="S38" s="24">
        <f>SUM(T38:U38)</f>
        <v>9600</v>
      </c>
      <c r="T38" s="26">
        <f>SUMPRODUCT(O38*Q38)</f>
        <v>2112</v>
      </c>
      <c r="U38" s="28">
        <f>SUMPRODUCT(O38*R38)</f>
        <v>7488</v>
      </c>
    </row>
    <row r="39" spans="1:21" ht="15" customHeight="1">
      <c r="A39" s="6">
        <v>27</v>
      </c>
      <c r="B39" s="7">
        <v>993</v>
      </c>
      <c r="C39" s="10">
        <v>454</v>
      </c>
      <c r="D39" s="10">
        <v>539</v>
      </c>
      <c r="E39" s="12">
        <v>26811</v>
      </c>
      <c r="F39" s="15">
        <v>12258</v>
      </c>
      <c r="G39" s="18">
        <v>14553</v>
      </c>
      <c r="H39" s="19">
        <v>62</v>
      </c>
      <c r="I39" s="7">
        <v>877</v>
      </c>
      <c r="J39" s="10">
        <v>432</v>
      </c>
      <c r="K39" s="10">
        <v>445</v>
      </c>
      <c r="L39" s="12">
        <v>54374</v>
      </c>
      <c r="M39" s="15">
        <v>26784</v>
      </c>
      <c r="N39" s="18">
        <v>27590</v>
      </c>
      <c r="O39" s="19">
        <v>97</v>
      </c>
      <c r="P39" s="7">
        <v>68</v>
      </c>
      <c r="Q39" s="10">
        <v>13</v>
      </c>
      <c r="R39" s="10">
        <v>55</v>
      </c>
      <c r="S39" s="24">
        <f>SUM(T39:U39)</f>
        <v>6596</v>
      </c>
      <c r="T39" s="26">
        <f>SUMPRODUCT(O39*Q39)</f>
        <v>1261</v>
      </c>
      <c r="U39" s="28">
        <f>SUMPRODUCT(O39*R39)</f>
        <v>5335</v>
      </c>
    </row>
    <row r="40" spans="1:21" ht="15" customHeight="1">
      <c r="A40" s="6">
        <v>28</v>
      </c>
      <c r="B40" s="7">
        <v>991</v>
      </c>
      <c r="C40" s="10">
        <v>472</v>
      </c>
      <c r="D40" s="10">
        <v>519</v>
      </c>
      <c r="E40" s="12">
        <v>27748</v>
      </c>
      <c r="F40" s="15">
        <v>13216</v>
      </c>
      <c r="G40" s="18">
        <v>14532</v>
      </c>
      <c r="H40" s="19">
        <v>63</v>
      </c>
      <c r="I40" s="7">
        <v>948</v>
      </c>
      <c r="J40" s="10">
        <v>474</v>
      </c>
      <c r="K40" s="10">
        <v>474</v>
      </c>
      <c r="L40" s="12">
        <v>59724</v>
      </c>
      <c r="M40" s="15">
        <v>29862</v>
      </c>
      <c r="N40" s="18">
        <v>29862</v>
      </c>
      <c r="O40" s="19">
        <v>98</v>
      </c>
      <c r="P40" s="7">
        <v>36</v>
      </c>
      <c r="Q40" s="10">
        <v>8</v>
      </c>
      <c r="R40" s="10">
        <v>28</v>
      </c>
      <c r="S40" s="24">
        <f>SUM(T40:U40)</f>
        <v>3528</v>
      </c>
      <c r="T40" s="26">
        <f>SUMPRODUCT(O40*Q40)</f>
        <v>784</v>
      </c>
      <c r="U40" s="28">
        <f>SUMPRODUCT(O40*R40)</f>
        <v>2744</v>
      </c>
    </row>
    <row r="41" spans="1:21" ht="15" customHeight="1">
      <c r="A41" s="6">
        <v>29</v>
      </c>
      <c r="B41" s="7">
        <v>1035</v>
      </c>
      <c r="C41" s="10">
        <v>500</v>
      </c>
      <c r="D41" s="10">
        <v>535</v>
      </c>
      <c r="E41" s="12">
        <v>30015</v>
      </c>
      <c r="F41" s="15">
        <v>14500</v>
      </c>
      <c r="G41" s="18">
        <v>15515</v>
      </c>
      <c r="H41" s="19">
        <v>64</v>
      </c>
      <c r="I41" s="7">
        <v>902</v>
      </c>
      <c r="J41" s="10">
        <v>458</v>
      </c>
      <c r="K41" s="10">
        <v>444</v>
      </c>
      <c r="L41" s="12">
        <v>57728</v>
      </c>
      <c r="M41" s="15">
        <v>29312</v>
      </c>
      <c r="N41" s="18">
        <v>28416</v>
      </c>
      <c r="O41" s="19">
        <v>99</v>
      </c>
      <c r="P41" s="7">
        <v>38</v>
      </c>
      <c r="Q41" s="10">
        <v>13</v>
      </c>
      <c r="R41" s="10">
        <v>25</v>
      </c>
      <c r="S41" s="24">
        <f>SUM(T41:U41)</f>
        <v>3762</v>
      </c>
      <c r="T41" s="26">
        <f>SUMPRODUCT(O41*Q41)</f>
        <v>1287</v>
      </c>
      <c r="U41" s="28">
        <f>SUMPRODUCT(O41*R41)</f>
        <v>2475</v>
      </c>
    </row>
    <row r="42" spans="1:21" ht="15" customHeight="1">
      <c r="A42" s="5" t="s">
        <v>9</v>
      </c>
      <c r="B42" s="7">
        <v>4602</v>
      </c>
      <c r="C42" s="7">
        <v>2203</v>
      </c>
      <c r="D42" s="7">
        <v>2399</v>
      </c>
      <c r="E42" s="12">
        <v>147215</v>
      </c>
      <c r="F42" s="14">
        <v>70431</v>
      </c>
      <c r="G42" s="17">
        <v>76784</v>
      </c>
      <c r="H42" s="7" t="s">
        <v>16</v>
      </c>
      <c r="I42" s="7">
        <v>3969</v>
      </c>
      <c r="J42" s="7">
        <v>1974</v>
      </c>
      <c r="K42" s="7">
        <v>1995</v>
      </c>
      <c r="L42" s="12">
        <v>265766</v>
      </c>
      <c r="M42" s="14">
        <v>132194</v>
      </c>
      <c r="N42" s="17">
        <v>133572</v>
      </c>
      <c r="O42" s="7" t="s">
        <v>0</v>
      </c>
      <c r="P42" s="7">
        <v>43</v>
      </c>
      <c r="Q42" s="7">
        <v>12</v>
      </c>
      <c r="R42" s="7">
        <v>31</v>
      </c>
      <c r="S42" s="24">
        <f>SUM(S43:S47)</f>
        <v>3721</v>
      </c>
      <c r="T42" s="25">
        <f>SUM(T43:T47)</f>
        <v>907</v>
      </c>
      <c r="U42" s="27">
        <f>SUM(U43:U47)</f>
        <v>2814</v>
      </c>
    </row>
    <row r="43" spans="1:21" ht="15" customHeight="1">
      <c r="A43" s="6">
        <v>30</v>
      </c>
      <c r="B43" s="7">
        <v>909</v>
      </c>
      <c r="C43" s="10">
        <v>455</v>
      </c>
      <c r="D43" s="10">
        <v>454</v>
      </c>
      <c r="E43" s="12">
        <v>27270</v>
      </c>
      <c r="F43" s="15">
        <v>13650</v>
      </c>
      <c r="G43" s="18">
        <v>13620</v>
      </c>
      <c r="H43" s="19">
        <v>65</v>
      </c>
      <c r="I43" s="7">
        <v>870</v>
      </c>
      <c r="J43" s="10">
        <v>431</v>
      </c>
      <c r="K43" s="10">
        <v>439</v>
      </c>
      <c r="L43" s="12">
        <v>56550</v>
      </c>
      <c r="M43" s="15">
        <v>28015</v>
      </c>
      <c r="N43" s="18">
        <v>28535</v>
      </c>
      <c r="O43" s="19">
        <v>100</v>
      </c>
      <c r="P43" s="7">
        <v>22</v>
      </c>
      <c r="Q43" s="10">
        <v>5</v>
      </c>
      <c r="R43" s="10">
        <v>17</v>
      </c>
      <c r="S43" s="24">
        <f>SUM(T43:U43)</f>
        <v>2200</v>
      </c>
      <c r="T43" s="26">
        <f>SUMPRODUCT(O43*Q43)</f>
        <v>500</v>
      </c>
      <c r="U43" s="28">
        <f>SUMPRODUCT(O43*R43)</f>
        <v>1700</v>
      </c>
    </row>
    <row r="44" spans="1:21" ht="15" customHeight="1">
      <c r="A44" s="6">
        <v>31</v>
      </c>
      <c r="B44" s="7">
        <v>957</v>
      </c>
      <c r="C44" s="10">
        <v>457</v>
      </c>
      <c r="D44" s="10">
        <v>500</v>
      </c>
      <c r="E44" s="12">
        <v>29667</v>
      </c>
      <c r="F44" s="15">
        <v>14167</v>
      </c>
      <c r="G44" s="18">
        <v>15500</v>
      </c>
      <c r="H44" s="19">
        <v>66</v>
      </c>
      <c r="I44" s="7">
        <v>747</v>
      </c>
      <c r="J44" s="10">
        <v>364</v>
      </c>
      <c r="K44" s="10">
        <v>383</v>
      </c>
      <c r="L44" s="12">
        <v>49302</v>
      </c>
      <c r="M44" s="15">
        <v>24024</v>
      </c>
      <c r="N44" s="18">
        <v>25278</v>
      </c>
      <c r="O44" s="19">
        <v>101</v>
      </c>
      <c r="P44" s="7">
        <v>9</v>
      </c>
      <c r="Q44" s="10">
        <v>1</v>
      </c>
      <c r="R44" s="10">
        <v>8</v>
      </c>
      <c r="S44" s="24">
        <f>SUM(T44:U44)</f>
        <v>909</v>
      </c>
      <c r="T44" s="26">
        <f>SUMPRODUCT(O44*Q44)</f>
        <v>101</v>
      </c>
      <c r="U44" s="28">
        <f>SUMPRODUCT(O44*R44)</f>
        <v>808</v>
      </c>
    </row>
    <row r="45" spans="1:21" ht="15" customHeight="1">
      <c r="A45" s="6">
        <v>32</v>
      </c>
      <c r="B45" s="7">
        <v>941</v>
      </c>
      <c r="C45" s="10">
        <v>443</v>
      </c>
      <c r="D45" s="10">
        <v>498</v>
      </c>
      <c r="E45" s="12">
        <v>30112</v>
      </c>
      <c r="F45" s="15">
        <v>14176</v>
      </c>
      <c r="G45" s="18">
        <v>15936</v>
      </c>
      <c r="H45" s="19">
        <v>67</v>
      </c>
      <c r="I45" s="7">
        <v>800</v>
      </c>
      <c r="J45" s="10">
        <v>402</v>
      </c>
      <c r="K45" s="10">
        <v>398</v>
      </c>
      <c r="L45" s="12">
        <v>53600</v>
      </c>
      <c r="M45" s="15">
        <v>26934</v>
      </c>
      <c r="N45" s="18">
        <v>26666</v>
      </c>
      <c r="O45" s="19">
        <v>102</v>
      </c>
      <c r="P45" s="7">
        <v>6</v>
      </c>
      <c r="Q45" s="10">
        <v>3</v>
      </c>
      <c r="R45" s="10">
        <v>3</v>
      </c>
      <c r="S45" s="24">
        <f>SUM(T45:U45)</f>
        <v>612</v>
      </c>
      <c r="T45" s="26">
        <f>SUMPRODUCT(O45*Q45)</f>
        <v>306</v>
      </c>
      <c r="U45" s="28">
        <f>SUMPRODUCT(O45*R45)</f>
        <v>306</v>
      </c>
    </row>
    <row r="46" spans="1:21" ht="15" customHeight="1">
      <c r="A46" s="6">
        <v>33</v>
      </c>
      <c r="B46" s="7">
        <v>864</v>
      </c>
      <c r="C46" s="10">
        <v>394</v>
      </c>
      <c r="D46" s="10">
        <v>470</v>
      </c>
      <c r="E46" s="12">
        <v>28512</v>
      </c>
      <c r="F46" s="15">
        <v>13002</v>
      </c>
      <c r="G46" s="18">
        <v>15510</v>
      </c>
      <c r="H46" s="19">
        <v>68</v>
      </c>
      <c r="I46" s="7">
        <v>774</v>
      </c>
      <c r="J46" s="10">
        <v>392</v>
      </c>
      <c r="K46" s="10">
        <v>382</v>
      </c>
      <c r="L46" s="12">
        <v>52632</v>
      </c>
      <c r="M46" s="15">
        <v>26656</v>
      </c>
      <c r="N46" s="18">
        <v>25976</v>
      </c>
      <c r="O46" s="21" t="s">
        <v>33</v>
      </c>
      <c r="P46" s="7">
        <v>6</v>
      </c>
      <c r="Q46" s="10">
        <v>3</v>
      </c>
      <c r="R46" s="10">
        <v>3</v>
      </c>
      <c r="S46" s="24">
        <f>SUM(T46:U46)</f>
        <v>0</v>
      </c>
      <c r="T46" s="26">
        <v>0</v>
      </c>
      <c r="U46" s="28">
        <v>0</v>
      </c>
    </row>
    <row r="47" spans="1:21" ht="15" customHeight="1">
      <c r="A47" s="6">
        <v>34</v>
      </c>
      <c r="B47" s="7">
        <v>931</v>
      </c>
      <c r="C47" s="10">
        <v>454</v>
      </c>
      <c r="D47" s="10">
        <v>477</v>
      </c>
      <c r="E47" s="12">
        <v>31654</v>
      </c>
      <c r="F47" s="15">
        <v>15436</v>
      </c>
      <c r="G47" s="18">
        <v>16218</v>
      </c>
      <c r="H47" s="19">
        <v>69</v>
      </c>
      <c r="I47" s="7">
        <v>778</v>
      </c>
      <c r="J47" s="10">
        <v>385</v>
      </c>
      <c r="K47" s="10">
        <v>393</v>
      </c>
      <c r="L47" s="12">
        <v>53682</v>
      </c>
      <c r="M47" s="15">
        <v>26565</v>
      </c>
      <c r="N47" s="18">
        <v>27117</v>
      </c>
      <c r="O47" s="21" t="s">
        <v>26</v>
      </c>
      <c r="P47" s="7">
        <v>0</v>
      </c>
      <c r="Q47" s="10">
        <v>0</v>
      </c>
      <c r="R47" s="10">
        <v>0</v>
      </c>
      <c r="S47" s="24">
        <f>SUM(T47:U47)</f>
        <v>0</v>
      </c>
      <c r="T47" s="26">
        <v>0</v>
      </c>
      <c r="U47" s="28">
        <v>0</v>
      </c>
    </row>
    <row r="49" spans="1:7">
      <c r="A49" s="2" t="s">
        <v>25</v>
      </c>
      <c r="B49" s="8">
        <v>45.19408646540068</v>
      </c>
      <c r="C49" s="8">
        <v>43.912362603433372</v>
      </c>
      <c r="D49" s="8">
        <v>46.398435686766</v>
      </c>
      <c r="E49" s="8"/>
      <c r="F49" s="8"/>
      <c r="G49" s="8"/>
    </row>
    <row r="50" spans="1:7">
      <c r="B50" s="9" t="s">
        <v>27</v>
      </c>
      <c r="C50" s="9" t="s">
        <v>31</v>
      </c>
      <c r="D50" s="9" t="s">
        <v>19</v>
      </c>
      <c r="E50" s="9"/>
      <c r="F50" s="9"/>
      <c r="G50" s="9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IV50"/>
  <sheetViews>
    <sheetView tabSelected="1" zoomScale="90" zoomScaleNormal="90" zoomScaleSheetLayoutView="100" workbookViewId="0">
      <selection activeCell="X17" sqref="X1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20">
        <v>45383</v>
      </c>
      <c r="P3" s="22"/>
      <c r="Q3" s="22"/>
      <c r="R3" s="23" t="s">
        <v>39</v>
      </c>
    </row>
    <row r="4" spans="1:25" ht="15" customHeight="1">
      <c r="A4" s="3" t="s">
        <v>11</v>
      </c>
      <c r="B4" s="3" t="s">
        <v>23</v>
      </c>
      <c r="C4" s="3" t="s">
        <v>29</v>
      </c>
      <c r="D4" s="3" t="s">
        <v>32</v>
      </c>
      <c r="E4" s="11" t="s">
        <v>27</v>
      </c>
      <c r="F4" s="13" t="s">
        <v>31</v>
      </c>
      <c r="G4" s="16" t="s">
        <v>19</v>
      </c>
      <c r="H4" s="3" t="s">
        <v>18</v>
      </c>
      <c r="I4" s="3" t="s">
        <v>23</v>
      </c>
      <c r="J4" s="3" t="s">
        <v>29</v>
      </c>
      <c r="K4" s="3" t="s">
        <v>32</v>
      </c>
      <c r="L4" s="11" t="s">
        <v>27</v>
      </c>
      <c r="M4" s="13" t="s">
        <v>31</v>
      </c>
      <c r="N4" s="16" t="s">
        <v>19</v>
      </c>
      <c r="O4" s="3" t="s">
        <v>18</v>
      </c>
      <c r="P4" s="3" t="s">
        <v>8</v>
      </c>
      <c r="Q4" s="3" t="s">
        <v>29</v>
      </c>
      <c r="R4" s="3" t="s">
        <v>32</v>
      </c>
      <c r="S4" s="11" t="s">
        <v>27</v>
      </c>
      <c r="T4" s="13" t="s">
        <v>31</v>
      </c>
      <c r="U4" s="16" t="s">
        <v>19</v>
      </c>
    </row>
    <row r="5" spans="1:25" ht="15" customHeight="1">
      <c r="A5" s="4" t="s">
        <v>8</v>
      </c>
      <c r="B5" s="7">
        <f t="shared" ref="B5:G5" si="0">SUM(B6+B12+B18+B24+B30+B36+B42+I6+I12+I18+I24+I30+I36+I42+P6+P12+P18+P24+P30+P36+P42)</f>
        <v>81940</v>
      </c>
      <c r="C5" s="7">
        <f t="shared" si="0"/>
        <v>39564</v>
      </c>
      <c r="D5" s="7">
        <f t="shared" si="0"/>
        <v>42376</v>
      </c>
      <c r="E5" s="12">
        <f t="shared" si="0"/>
        <v>3782529</v>
      </c>
      <c r="F5" s="14">
        <f t="shared" si="0"/>
        <v>1774323</v>
      </c>
      <c r="G5" s="17">
        <f t="shared" si="0"/>
        <v>2008206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3"/>
      <c r="T5" s="3"/>
      <c r="U5" s="3"/>
      <c r="W5" s="4" t="s">
        <v>40</v>
      </c>
      <c r="X5" s="4" t="s">
        <v>21</v>
      </c>
      <c r="Y5" s="30" t="s">
        <v>36</v>
      </c>
    </row>
    <row r="6" spans="1:25" ht="15" customHeight="1">
      <c r="A6" s="5" t="s">
        <v>3</v>
      </c>
      <c r="B6" s="7">
        <f t="shared" ref="B6:B47" si="1">SUM(C6:D6)</f>
        <v>2839</v>
      </c>
      <c r="C6" s="7">
        <f>SUM(C7:C11)</f>
        <v>1448</v>
      </c>
      <c r="D6" s="7">
        <f>SUM(D7:D11)</f>
        <v>1391</v>
      </c>
      <c r="E6" s="12">
        <f>SUM(E7:E11)</f>
        <v>6138</v>
      </c>
      <c r="F6" s="14">
        <f>SUM(F7:F11)</f>
        <v>3155</v>
      </c>
      <c r="G6" s="17">
        <f>SUM(G7:G11)</f>
        <v>2983</v>
      </c>
      <c r="H6" s="7" t="s">
        <v>20</v>
      </c>
      <c r="I6" s="7">
        <f t="shared" ref="I6:I47" si="2">SUM(J6:K6)</f>
        <v>5171</v>
      </c>
      <c r="J6" s="7">
        <f>SUM(J7:J11)</f>
        <v>2489</v>
      </c>
      <c r="K6" s="7">
        <f>SUM(K7:K11)</f>
        <v>2682</v>
      </c>
      <c r="L6" s="12">
        <f>SUM(L7:L11)</f>
        <v>191645</v>
      </c>
      <c r="M6" s="14">
        <f>SUM(M7:M11)</f>
        <v>92290</v>
      </c>
      <c r="N6" s="17">
        <f>SUM(N7:N11)</f>
        <v>99355</v>
      </c>
      <c r="O6" s="7" t="s">
        <v>2</v>
      </c>
      <c r="P6" s="7">
        <f t="shared" ref="P6:P47" si="3">SUM(Q6:R6)</f>
        <v>4143</v>
      </c>
      <c r="Q6" s="7">
        <f>SUM(Q7:Q11)</f>
        <v>2007</v>
      </c>
      <c r="R6" s="7">
        <f>SUM(R7:R11)</f>
        <v>2136</v>
      </c>
      <c r="S6" s="24">
        <f>SUM(S7:S11)</f>
        <v>298888</v>
      </c>
      <c r="T6" s="25">
        <f>SUM(T7:T11)</f>
        <v>144738</v>
      </c>
      <c r="U6" s="27">
        <f>SUM(U7:U11)</f>
        <v>154150</v>
      </c>
      <c r="W6" s="29" t="s">
        <v>14</v>
      </c>
      <c r="X6" s="4">
        <f>SUM(B6+B12+B18)</f>
        <v>9537</v>
      </c>
      <c r="Y6" s="31">
        <f>AVERAGE(X6/(B5-P47))</f>
        <v>0.11639004149377594</v>
      </c>
    </row>
    <row r="7" spans="1:25" ht="15" customHeight="1">
      <c r="A7" s="6">
        <v>0</v>
      </c>
      <c r="B7" s="7">
        <f t="shared" si="1"/>
        <v>467</v>
      </c>
      <c r="C7" s="10">
        <v>245</v>
      </c>
      <c r="D7" s="10">
        <v>222</v>
      </c>
      <c r="E7" s="12">
        <f>SUM(F7:G7)</f>
        <v>0</v>
      </c>
      <c r="F7" s="15">
        <f>SUMPRODUCT(A7*C7)</f>
        <v>0</v>
      </c>
      <c r="G7" s="18">
        <f>SUMPRODUCT(A7*D7)</f>
        <v>0</v>
      </c>
      <c r="H7" s="19">
        <v>35</v>
      </c>
      <c r="I7" s="7">
        <f t="shared" si="2"/>
        <v>996</v>
      </c>
      <c r="J7" s="10">
        <v>468</v>
      </c>
      <c r="K7" s="10">
        <v>528</v>
      </c>
      <c r="L7" s="12">
        <f>SUM(M7:N7)</f>
        <v>34860</v>
      </c>
      <c r="M7" s="15">
        <f>SUMPRODUCT(H7*J7)</f>
        <v>16380</v>
      </c>
      <c r="N7" s="18">
        <f>SUMPRODUCT(H7*K7)</f>
        <v>18480</v>
      </c>
      <c r="O7" s="19">
        <v>70</v>
      </c>
      <c r="P7" s="7">
        <f t="shared" si="3"/>
        <v>736</v>
      </c>
      <c r="Q7" s="10">
        <v>359</v>
      </c>
      <c r="R7" s="10">
        <v>377</v>
      </c>
      <c r="S7" s="24">
        <f>SUM(T7:U7)</f>
        <v>51520</v>
      </c>
      <c r="T7" s="26">
        <f>SUMPRODUCT(O7*Q7)</f>
        <v>25130</v>
      </c>
      <c r="U7" s="28">
        <f>SUMPRODUCT(O7*R7)</f>
        <v>26390</v>
      </c>
      <c r="W7" s="29" t="s">
        <v>1</v>
      </c>
      <c r="X7" s="4">
        <f>SUM(B24+B30+B36+B42+I6+I12+I18+I24+I30+I36)</f>
        <v>52539</v>
      </c>
      <c r="Y7" s="31">
        <f>AVERAGE(X7/(B5-P47))</f>
        <v>0.64118867463998053</v>
      </c>
    </row>
    <row r="8" spans="1:25" ht="15" customHeight="1">
      <c r="A8" s="6">
        <v>1</v>
      </c>
      <c r="B8" s="7">
        <f t="shared" si="1"/>
        <v>539</v>
      </c>
      <c r="C8" s="10">
        <v>257</v>
      </c>
      <c r="D8" s="10">
        <v>282</v>
      </c>
      <c r="E8" s="12">
        <f>SUM(F8:G8)</f>
        <v>539</v>
      </c>
      <c r="F8" s="15">
        <f>SUMPRODUCT(A8*C8)</f>
        <v>257</v>
      </c>
      <c r="G8" s="18">
        <f>SUMPRODUCT(A8*D8)</f>
        <v>282</v>
      </c>
      <c r="H8" s="19">
        <v>36</v>
      </c>
      <c r="I8" s="7">
        <f t="shared" si="2"/>
        <v>980</v>
      </c>
      <c r="J8" s="10">
        <v>471</v>
      </c>
      <c r="K8" s="10">
        <v>509</v>
      </c>
      <c r="L8" s="12">
        <f>SUM(M8:N8)</f>
        <v>35280</v>
      </c>
      <c r="M8" s="15">
        <f>SUMPRODUCT(H8*J8)</f>
        <v>16956</v>
      </c>
      <c r="N8" s="18">
        <f>SUMPRODUCT(H8*K8)</f>
        <v>18324</v>
      </c>
      <c r="O8" s="19">
        <v>71</v>
      </c>
      <c r="P8" s="7">
        <f t="shared" si="3"/>
        <v>781</v>
      </c>
      <c r="Q8" s="10">
        <v>396</v>
      </c>
      <c r="R8" s="10">
        <v>385</v>
      </c>
      <c r="S8" s="24">
        <f>SUM(T8:U8)</f>
        <v>55451</v>
      </c>
      <c r="T8" s="26">
        <f>SUMPRODUCT(O8*Q8)</f>
        <v>28116</v>
      </c>
      <c r="U8" s="28">
        <f>SUMPRODUCT(O8*R8)</f>
        <v>27335</v>
      </c>
      <c r="W8" s="29" t="s">
        <v>6</v>
      </c>
      <c r="X8" s="4">
        <f>SUM(I42+P6+P12+P18+P24+P30+P36+P42)</f>
        <v>19864</v>
      </c>
      <c r="Y8" s="31">
        <f>AVERAGE(X8/(B5-P47))</f>
        <v>0.24242128386624359</v>
      </c>
    </row>
    <row r="9" spans="1:25" ht="15" customHeight="1">
      <c r="A9" s="6">
        <v>2</v>
      </c>
      <c r="B9" s="7">
        <f t="shared" si="1"/>
        <v>559</v>
      </c>
      <c r="C9" s="10">
        <v>280</v>
      </c>
      <c r="D9" s="10">
        <v>279</v>
      </c>
      <c r="E9" s="12">
        <f>SUM(F9:G9)</f>
        <v>1118</v>
      </c>
      <c r="F9" s="15">
        <f>SUMPRODUCT(A9*C9)</f>
        <v>560</v>
      </c>
      <c r="G9" s="18">
        <f>SUMPRODUCT(A9*D9)</f>
        <v>558</v>
      </c>
      <c r="H9" s="19">
        <v>37</v>
      </c>
      <c r="I9" s="7">
        <f t="shared" si="2"/>
        <v>1035</v>
      </c>
      <c r="J9" s="10">
        <v>496</v>
      </c>
      <c r="K9" s="10">
        <v>539</v>
      </c>
      <c r="L9" s="12">
        <f>SUM(M9:N9)</f>
        <v>38295</v>
      </c>
      <c r="M9" s="15">
        <f>SUMPRODUCT(H9*J9)</f>
        <v>18352</v>
      </c>
      <c r="N9" s="18">
        <f>SUMPRODUCT(H9*K9)</f>
        <v>19943</v>
      </c>
      <c r="O9" s="19">
        <v>72</v>
      </c>
      <c r="P9" s="7">
        <f t="shared" si="3"/>
        <v>764</v>
      </c>
      <c r="Q9" s="10">
        <v>371</v>
      </c>
      <c r="R9" s="10">
        <v>393</v>
      </c>
      <c r="S9" s="24">
        <f>SUM(T9:U9)</f>
        <v>55008</v>
      </c>
      <c r="T9" s="26">
        <f>SUMPRODUCT(O9*Q9)</f>
        <v>26712</v>
      </c>
      <c r="U9" s="28">
        <f>SUMPRODUCT(O9*R9)</f>
        <v>28296</v>
      </c>
      <c r="W9" s="3"/>
      <c r="X9" s="3"/>
      <c r="Y9" s="31">
        <f>SUM(Y6:Y8)</f>
        <v>1</v>
      </c>
    </row>
    <row r="10" spans="1:25" ht="15" customHeight="1">
      <c r="A10" s="6">
        <v>3</v>
      </c>
      <c r="B10" s="7">
        <f t="shared" si="1"/>
        <v>615</v>
      </c>
      <c r="C10" s="10">
        <v>326</v>
      </c>
      <c r="D10" s="10">
        <v>289</v>
      </c>
      <c r="E10" s="12">
        <f>SUM(F10:G10)</f>
        <v>1845</v>
      </c>
      <c r="F10" s="15">
        <f>SUMPRODUCT(A10*C10)</f>
        <v>978</v>
      </c>
      <c r="G10" s="18">
        <f>SUMPRODUCT(A10*D10)</f>
        <v>867</v>
      </c>
      <c r="H10" s="19">
        <v>38</v>
      </c>
      <c r="I10" s="7">
        <f t="shared" si="2"/>
        <v>1030</v>
      </c>
      <c r="J10" s="10">
        <v>504</v>
      </c>
      <c r="K10" s="10">
        <v>526</v>
      </c>
      <c r="L10" s="12">
        <f>SUM(M10:N10)</f>
        <v>39140</v>
      </c>
      <c r="M10" s="15">
        <f>SUMPRODUCT(H10*J10)</f>
        <v>19152</v>
      </c>
      <c r="N10" s="18">
        <f>SUMPRODUCT(H10*K10)</f>
        <v>19988</v>
      </c>
      <c r="O10" s="19">
        <v>73</v>
      </c>
      <c r="P10" s="7">
        <f t="shared" si="3"/>
        <v>879</v>
      </c>
      <c r="Q10" s="10">
        <v>414</v>
      </c>
      <c r="R10" s="10">
        <v>465</v>
      </c>
      <c r="S10" s="24">
        <f>SUM(T10:U10)</f>
        <v>64167</v>
      </c>
      <c r="T10" s="26">
        <f>SUMPRODUCT(O10*Q10)</f>
        <v>30222</v>
      </c>
      <c r="U10" s="28">
        <f>SUMPRODUCT(O10*R10)</f>
        <v>33945</v>
      </c>
    </row>
    <row r="11" spans="1:25" ht="15" customHeight="1">
      <c r="A11" s="6">
        <v>4</v>
      </c>
      <c r="B11" s="7">
        <f t="shared" si="1"/>
        <v>659</v>
      </c>
      <c r="C11" s="10">
        <v>340</v>
      </c>
      <c r="D11" s="10">
        <v>319</v>
      </c>
      <c r="E11" s="12">
        <f>SUM(F11:G11)</f>
        <v>2636</v>
      </c>
      <c r="F11" s="15">
        <f>SUMPRODUCT(A11*C11)</f>
        <v>1360</v>
      </c>
      <c r="G11" s="18">
        <f>SUMPRODUCT(A11*D11)</f>
        <v>1276</v>
      </c>
      <c r="H11" s="19">
        <v>39</v>
      </c>
      <c r="I11" s="7">
        <f t="shared" si="2"/>
        <v>1130</v>
      </c>
      <c r="J11" s="10">
        <v>550</v>
      </c>
      <c r="K11" s="10">
        <v>580</v>
      </c>
      <c r="L11" s="12">
        <f>SUM(M11:N11)</f>
        <v>44070</v>
      </c>
      <c r="M11" s="15">
        <f>SUMPRODUCT(H11*J11)</f>
        <v>21450</v>
      </c>
      <c r="N11" s="18">
        <f>SUMPRODUCT(H11*K11)</f>
        <v>22620</v>
      </c>
      <c r="O11" s="19">
        <v>74</v>
      </c>
      <c r="P11" s="7">
        <f t="shared" si="3"/>
        <v>983</v>
      </c>
      <c r="Q11" s="10">
        <v>467</v>
      </c>
      <c r="R11" s="10">
        <v>516</v>
      </c>
      <c r="S11" s="24">
        <f>SUM(T11:U11)</f>
        <v>72742</v>
      </c>
      <c r="T11" s="26">
        <f>SUMPRODUCT(O11*Q11)</f>
        <v>34558</v>
      </c>
      <c r="U11" s="28">
        <f>SUMPRODUCT(O11*R11)</f>
        <v>38184</v>
      </c>
    </row>
    <row r="12" spans="1:25" ht="15" customHeight="1">
      <c r="A12" s="5" t="s">
        <v>10</v>
      </c>
      <c r="B12" s="7">
        <f t="shared" si="1"/>
        <v>3449</v>
      </c>
      <c r="C12" s="7">
        <f>SUM(C13:C17)</f>
        <v>1777</v>
      </c>
      <c r="D12" s="7">
        <f>SUM(D13:D17)</f>
        <v>1672</v>
      </c>
      <c r="E12" s="12">
        <f>SUM(E13:E17)</f>
        <v>24268</v>
      </c>
      <c r="F12" s="14">
        <f>SUM(F13:F17)</f>
        <v>12501</v>
      </c>
      <c r="G12" s="17">
        <f>SUM(G13:G17)</f>
        <v>11767</v>
      </c>
      <c r="H12" s="7" t="s">
        <v>7</v>
      </c>
      <c r="I12" s="7">
        <f t="shared" si="2"/>
        <v>5882</v>
      </c>
      <c r="J12" s="7">
        <f>SUM(J13:J17)</f>
        <v>2922</v>
      </c>
      <c r="K12" s="7">
        <f>SUM(K13:K17)</f>
        <v>2960</v>
      </c>
      <c r="L12" s="12">
        <f>SUM(L13:L17)</f>
        <v>247284</v>
      </c>
      <c r="M12" s="14">
        <f>SUM(M13:M17)</f>
        <v>122896</v>
      </c>
      <c r="N12" s="17">
        <f>SUM(N13:N17)</f>
        <v>124388</v>
      </c>
      <c r="O12" s="7" t="s">
        <v>37</v>
      </c>
      <c r="P12" s="7">
        <f t="shared" si="3"/>
        <v>4163</v>
      </c>
      <c r="Q12" s="7">
        <f>SUM(Q13:Q17)</f>
        <v>1846</v>
      </c>
      <c r="R12" s="7">
        <f>SUM(R13:R17)</f>
        <v>2317</v>
      </c>
      <c r="S12" s="24">
        <f>SUM(S13:S17)</f>
        <v>319593</v>
      </c>
      <c r="T12" s="25">
        <f>SUM(T13:T17)</f>
        <v>141617</v>
      </c>
      <c r="U12" s="27">
        <f>SUM(U13:U17)</f>
        <v>177976</v>
      </c>
    </row>
    <row r="13" spans="1:25" ht="15" customHeight="1">
      <c r="A13" s="6">
        <v>5</v>
      </c>
      <c r="B13" s="7">
        <f t="shared" si="1"/>
        <v>645</v>
      </c>
      <c r="C13" s="10">
        <v>324</v>
      </c>
      <c r="D13" s="10">
        <v>321</v>
      </c>
      <c r="E13" s="12">
        <f>SUM(F13:G13)</f>
        <v>3225</v>
      </c>
      <c r="F13" s="15">
        <f>SUMPRODUCT(A13*C13)</f>
        <v>1620</v>
      </c>
      <c r="G13" s="18">
        <f>SUMPRODUCT(A13*D13)</f>
        <v>1605</v>
      </c>
      <c r="H13" s="19">
        <v>40</v>
      </c>
      <c r="I13" s="7">
        <f t="shared" si="2"/>
        <v>1106</v>
      </c>
      <c r="J13" s="10">
        <v>562</v>
      </c>
      <c r="K13" s="10">
        <v>544</v>
      </c>
      <c r="L13" s="12">
        <f>SUM(M13:N13)</f>
        <v>44240</v>
      </c>
      <c r="M13" s="15">
        <f>SUMPRODUCT(H13*J13)</f>
        <v>22480</v>
      </c>
      <c r="N13" s="18">
        <f>SUMPRODUCT(H13*K13)</f>
        <v>21760</v>
      </c>
      <c r="O13" s="19">
        <v>75</v>
      </c>
      <c r="P13" s="7">
        <f t="shared" si="3"/>
        <v>981</v>
      </c>
      <c r="Q13" s="10">
        <v>447</v>
      </c>
      <c r="R13" s="10">
        <v>534</v>
      </c>
      <c r="S13" s="24">
        <f>SUM(T13:U13)</f>
        <v>73575</v>
      </c>
      <c r="T13" s="26">
        <f>SUMPRODUCT(O13*Q13)</f>
        <v>33525</v>
      </c>
      <c r="U13" s="28">
        <f>SUMPRODUCT(O13*R13)</f>
        <v>40050</v>
      </c>
    </row>
    <row r="14" spans="1:25" ht="15" customHeight="1">
      <c r="A14" s="6">
        <v>6</v>
      </c>
      <c r="B14" s="7">
        <f t="shared" si="1"/>
        <v>684</v>
      </c>
      <c r="C14" s="10">
        <v>351</v>
      </c>
      <c r="D14" s="10">
        <v>333</v>
      </c>
      <c r="E14" s="12">
        <f>SUM(F14:G14)</f>
        <v>4104</v>
      </c>
      <c r="F14" s="15">
        <f>SUMPRODUCT(A14*C14)</f>
        <v>2106</v>
      </c>
      <c r="G14" s="18">
        <f>SUMPRODUCT(A14*D14)</f>
        <v>1998</v>
      </c>
      <c r="H14" s="19">
        <v>41</v>
      </c>
      <c r="I14" s="7">
        <f t="shared" si="2"/>
        <v>1214</v>
      </c>
      <c r="J14" s="10">
        <v>574</v>
      </c>
      <c r="K14" s="10">
        <v>640</v>
      </c>
      <c r="L14" s="12">
        <f>SUM(M14:N14)</f>
        <v>49774</v>
      </c>
      <c r="M14" s="15">
        <f>SUMPRODUCT(H14*J14)</f>
        <v>23534</v>
      </c>
      <c r="N14" s="18">
        <f>SUMPRODUCT(H14*K14)</f>
        <v>26240</v>
      </c>
      <c r="O14" s="19">
        <v>76</v>
      </c>
      <c r="P14" s="7">
        <f t="shared" si="3"/>
        <v>1022</v>
      </c>
      <c r="Q14" s="10">
        <v>479</v>
      </c>
      <c r="R14" s="10">
        <v>543</v>
      </c>
      <c r="S14" s="24">
        <f>SUM(T14:U14)</f>
        <v>77672</v>
      </c>
      <c r="T14" s="26">
        <f>SUMPRODUCT(O14*Q14)</f>
        <v>36404</v>
      </c>
      <c r="U14" s="28">
        <f>SUMPRODUCT(O14*R14)</f>
        <v>41268</v>
      </c>
    </row>
    <row r="15" spans="1:25" ht="15" customHeight="1">
      <c r="A15" s="6">
        <v>7</v>
      </c>
      <c r="B15" s="7">
        <f t="shared" si="1"/>
        <v>733</v>
      </c>
      <c r="C15" s="10">
        <v>392</v>
      </c>
      <c r="D15" s="10">
        <v>341</v>
      </c>
      <c r="E15" s="12">
        <f>SUM(F15:G15)</f>
        <v>5131</v>
      </c>
      <c r="F15" s="15">
        <f>SUMPRODUCT(A15*C15)</f>
        <v>2744</v>
      </c>
      <c r="G15" s="18">
        <f>SUMPRODUCT(A15*D15)</f>
        <v>2387</v>
      </c>
      <c r="H15" s="19">
        <v>42</v>
      </c>
      <c r="I15" s="7">
        <f t="shared" si="2"/>
        <v>1139</v>
      </c>
      <c r="J15" s="10">
        <v>558</v>
      </c>
      <c r="K15" s="10">
        <v>581</v>
      </c>
      <c r="L15" s="12">
        <f>SUM(M15:N15)</f>
        <v>47838</v>
      </c>
      <c r="M15" s="15">
        <f>SUMPRODUCT(H15*J15)</f>
        <v>23436</v>
      </c>
      <c r="N15" s="18">
        <f>SUMPRODUCT(H15*K15)</f>
        <v>24402</v>
      </c>
      <c r="O15" s="19">
        <v>77</v>
      </c>
      <c r="P15" s="7">
        <f t="shared" si="3"/>
        <v>823</v>
      </c>
      <c r="Q15" s="10">
        <v>354</v>
      </c>
      <c r="R15" s="10">
        <v>469</v>
      </c>
      <c r="S15" s="24">
        <f>SUM(T15:U15)</f>
        <v>63371</v>
      </c>
      <c r="T15" s="26">
        <f>SUMPRODUCT(O15*Q15)</f>
        <v>27258</v>
      </c>
      <c r="U15" s="28">
        <f>SUMPRODUCT(O15*R15)</f>
        <v>36113</v>
      </c>
    </row>
    <row r="16" spans="1:25" ht="15" customHeight="1">
      <c r="A16" s="6">
        <v>8</v>
      </c>
      <c r="B16" s="7">
        <f t="shared" si="1"/>
        <v>675</v>
      </c>
      <c r="C16" s="10">
        <v>359</v>
      </c>
      <c r="D16" s="10">
        <v>316</v>
      </c>
      <c r="E16" s="12">
        <f>SUM(F16:G16)</f>
        <v>5400</v>
      </c>
      <c r="F16" s="15">
        <f>SUMPRODUCT(A16*C16)</f>
        <v>2872</v>
      </c>
      <c r="G16" s="18">
        <f>SUMPRODUCT(A16*D16)</f>
        <v>2528</v>
      </c>
      <c r="H16" s="19">
        <v>43</v>
      </c>
      <c r="I16" s="7">
        <f t="shared" si="2"/>
        <v>1180</v>
      </c>
      <c r="J16" s="10">
        <v>586</v>
      </c>
      <c r="K16" s="10">
        <v>594</v>
      </c>
      <c r="L16" s="12">
        <f>SUM(M16:N16)</f>
        <v>50740</v>
      </c>
      <c r="M16" s="15">
        <f>SUMPRODUCT(H16*J16)</f>
        <v>25198</v>
      </c>
      <c r="N16" s="18">
        <f>SUMPRODUCT(H16*K16)</f>
        <v>25542</v>
      </c>
      <c r="O16" s="19">
        <v>78</v>
      </c>
      <c r="P16" s="7">
        <f t="shared" si="3"/>
        <v>648</v>
      </c>
      <c r="Q16" s="10">
        <v>284</v>
      </c>
      <c r="R16" s="10">
        <v>364</v>
      </c>
      <c r="S16" s="24">
        <f>SUM(T16:U16)</f>
        <v>50544</v>
      </c>
      <c r="T16" s="26">
        <f>SUMPRODUCT(O16*Q16)</f>
        <v>22152</v>
      </c>
      <c r="U16" s="28">
        <f>SUMPRODUCT(O16*R16)</f>
        <v>28392</v>
      </c>
    </row>
    <row r="17" spans="1:21" ht="15" customHeight="1">
      <c r="A17" s="6">
        <v>9</v>
      </c>
      <c r="B17" s="7">
        <f t="shared" si="1"/>
        <v>712</v>
      </c>
      <c r="C17" s="10">
        <v>351</v>
      </c>
      <c r="D17" s="10">
        <v>361</v>
      </c>
      <c r="E17" s="12">
        <f>SUM(F17:G17)</f>
        <v>6408</v>
      </c>
      <c r="F17" s="15">
        <f>SUMPRODUCT(A17*C17)</f>
        <v>3159</v>
      </c>
      <c r="G17" s="18">
        <f>SUMPRODUCT(A17*D17)</f>
        <v>3249</v>
      </c>
      <c r="H17" s="19">
        <v>44</v>
      </c>
      <c r="I17" s="7">
        <f t="shared" si="2"/>
        <v>1243</v>
      </c>
      <c r="J17" s="10">
        <v>642</v>
      </c>
      <c r="K17" s="10">
        <v>601</v>
      </c>
      <c r="L17" s="12">
        <f>SUM(M17:N17)</f>
        <v>54692</v>
      </c>
      <c r="M17" s="15">
        <f>SUMPRODUCT(H17*J17)</f>
        <v>28248</v>
      </c>
      <c r="N17" s="18">
        <f>SUMPRODUCT(H17*K17)</f>
        <v>26444</v>
      </c>
      <c r="O17" s="19">
        <v>79</v>
      </c>
      <c r="P17" s="7">
        <f t="shared" si="3"/>
        <v>689</v>
      </c>
      <c r="Q17" s="10">
        <v>282</v>
      </c>
      <c r="R17" s="10">
        <v>407</v>
      </c>
      <c r="S17" s="24">
        <f>SUM(T17:U17)</f>
        <v>54431</v>
      </c>
      <c r="T17" s="26">
        <f>SUMPRODUCT(O17*Q17)</f>
        <v>22278</v>
      </c>
      <c r="U17" s="28">
        <f>SUMPRODUCT(O17*R17)</f>
        <v>32153</v>
      </c>
    </row>
    <row r="18" spans="1:21" ht="15" customHeight="1">
      <c r="A18" s="5" t="s">
        <v>12</v>
      </c>
      <c r="B18" s="7">
        <f t="shared" si="1"/>
        <v>3249</v>
      </c>
      <c r="C18" s="7">
        <f>SUM(C19:C23)</f>
        <v>1638</v>
      </c>
      <c r="D18" s="7">
        <f>SUM(D19:D23)</f>
        <v>1611</v>
      </c>
      <c r="E18" s="12">
        <f>SUM(E19:E23)</f>
        <v>38733</v>
      </c>
      <c r="F18" s="14">
        <f>SUM(F19:F23)</f>
        <v>19531</v>
      </c>
      <c r="G18" s="17">
        <f>SUM(G19:G23)</f>
        <v>19202</v>
      </c>
      <c r="H18" s="7" t="s">
        <v>34</v>
      </c>
      <c r="I18" s="7">
        <f t="shared" si="2"/>
        <v>6364</v>
      </c>
      <c r="J18" s="7">
        <f>SUM(J19:J23)</f>
        <v>3236</v>
      </c>
      <c r="K18" s="7">
        <f>SUM(K19:K23)</f>
        <v>3128</v>
      </c>
      <c r="L18" s="12">
        <f>SUM(L19:L23)</f>
        <v>299278</v>
      </c>
      <c r="M18" s="14">
        <f>SUM(M19:M23)</f>
        <v>152115</v>
      </c>
      <c r="N18" s="17">
        <f>SUM(N19:N23)</f>
        <v>147163</v>
      </c>
      <c r="O18" s="7" t="s">
        <v>4</v>
      </c>
      <c r="P18" s="7">
        <f t="shared" si="3"/>
        <v>3521</v>
      </c>
      <c r="Q18" s="7">
        <f>SUM(Q19:Q23)</f>
        <v>1393</v>
      </c>
      <c r="R18" s="7">
        <f>SUM(R19:R23)</f>
        <v>2128</v>
      </c>
      <c r="S18" s="24">
        <f>SUM(S19:S23)</f>
        <v>288253</v>
      </c>
      <c r="T18" s="25">
        <f>SUM(T19:T23)</f>
        <v>114040</v>
      </c>
      <c r="U18" s="27">
        <f>SUM(U19:U23)</f>
        <v>174213</v>
      </c>
    </row>
    <row r="19" spans="1:21" ht="15" customHeight="1">
      <c r="A19" s="6">
        <v>10</v>
      </c>
      <c r="B19" s="7">
        <f t="shared" si="1"/>
        <v>705</v>
      </c>
      <c r="C19" s="10">
        <v>353</v>
      </c>
      <c r="D19" s="10">
        <v>352</v>
      </c>
      <c r="E19" s="12">
        <f>SUM(F19:G19)</f>
        <v>7050</v>
      </c>
      <c r="F19" s="15">
        <f>SUMPRODUCT(A19*C19)</f>
        <v>3530</v>
      </c>
      <c r="G19" s="18">
        <f>SUMPRODUCT(A19*D19)</f>
        <v>3520</v>
      </c>
      <c r="H19" s="19">
        <v>45</v>
      </c>
      <c r="I19" s="7">
        <f t="shared" si="2"/>
        <v>1213</v>
      </c>
      <c r="J19" s="10">
        <v>614</v>
      </c>
      <c r="K19" s="10">
        <v>599</v>
      </c>
      <c r="L19" s="12">
        <f>SUM(M19:N19)</f>
        <v>54585</v>
      </c>
      <c r="M19" s="15">
        <f>SUMPRODUCT(H19*J19)</f>
        <v>27630</v>
      </c>
      <c r="N19" s="18">
        <f>SUMPRODUCT(H19*K19)</f>
        <v>26955</v>
      </c>
      <c r="O19" s="19">
        <v>80</v>
      </c>
      <c r="P19" s="7">
        <f t="shared" si="3"/>
        <v>780</v>
      </c>
      <c r="Q19" s="10">
        <v>314</v>
      </c>
      <c r="R19" s="10">
        <v>466</v>
      </c>
      <c r="S19" s="24">
        <f>SUM(T19:U19)</f>
        <v>62400</v>
      </c>
      <c r="T19" s="26">
        <f>SUMPRODUCT(O19*Q19)</f>
        <v>25120</v>
      </c>
      <c r="U19" s="28">
        <f>SUMPRODUCT(O19*R19)</f>
        <v>37280</v>
      </c>
    </row>
    <row r="20" spans="1:21" ht="15" customHeight="1">
      <c r="A20" s="6">
        <v>11</v>
      </c>
      <c r="B20" s="7">
        <f t="shared" si="1"/>
        <v>661</v>
      </c>
      <c r="C20" s="10">
        <v>344</v>
      </c>
      <c r="D20" s="10">
        <v>317</v>
      </c>
      <c r="E20" s="12">
        <f>SUM(F20:G20)</f>
        <v>7271</v>
      </c>
      <c r="F20" s="15">
        <f>SUMPRODUCT(A20*C20)</f>
        <v>3784</v>
      </c>
      <c r="G20" s="18">
        <f>SUMPRODUCT(A20*D20)</f>
        <v>3487</v>
      </c>
      <c r="H20" s="19">
        <v>46</v>
      </c>
      <c r="I20" s="7">
        <f t="shared" si="2"/>
        <v>1299</v>
      </c>
      <c r="J20" s="10">
        <v>692</v>
      </c>
      <c r="K20" s="10">
        <v>607</v>
      </c>
      <c r="L20" s="12">
        <f>SUM(M20:N20)</f>
        <v>59754</v>
      </c>
      <c r="M20" s="15">
        <f>SUMPRODUCT(H20*J20)</f>
        <v>31832</v>
      </c>
      <c r="N20" s="18">
        <f>SUMPRODUCT(H20*K20)</f>
        <v>27922</v>
      </c>
      <c r="O20" s="19">
        <v>81</v>
      </c>
      <c r="P20" s="7">
        <f t="shared" si="3"/>
        <v>731</v>
      </c>
      <c r="Q20" s="10">
        <v>287</v>
      </c>
      <c r="R20" s="10">
        <v>444</v>
      </c>
      <c r="S20" s="24">
        <f>SUM(T20:U20)</f>
        <v>59211</v>
      </c>
      <c r="T20" s="26">
        <f>SUMPRODUCT(O20*Q20)</f>
        <v>23247</v>
      </c>
      <c r="U20" s="28">
        <f>SUMPRODUCT(O20*R20)</f>
        <v>35964</v>
      </c>
    </row>
    <row r="21" spans="1:21" ht="15" customHeight="1">
      <c r="A21" s="6">
        <v>12</v>
      </c>
      <c r="B21" s="7">
        <f t="shared" si="1"/>
        <v>675</v>
      </c>
      <c r="C21" s="10">
        <v>330</v>
      </c>
      <c r="D21" s="10">
        <v>345</v>
      </c>
      <c r="E21" s="12">
        <f>SUM(F21:G21)</f>
        <v>8100</v>
      </c>
      <c r="F21" s="15">
        <f>SUMPRODUCT(A21*C21)</f>
        <v>3960</v>
      </c>
      <c r="G21" s="18">
        <f>SUMPRODUCT(A21*D21)</f>
        <v>4140</v>
      </c>
      <c r="H21" s="19">
        <v>47</v>
      </c>
      <c r="I21" s="7">
        <f t="shared" si="2"/>
        <v>1290</v>
      </c>
      <c r="J21" s="10">
        <v>650</v>
      </c>
      <c r="K21" s="10">
        <v>640</v>
      </c>
      <c r="L21" s="12">
        <f>SUM(M21:N21)</f>
        <v>60630</v>
      </c>
      <c r="M21" s="15">
        <f>SUMPRODUCT(H21*J21)</f>
        <v>30550</v>
      </c>
      <c r="N21" s="18">
        <f>SUMPRODUCT(H21*K21)</f>
        <v>30080</v>
      </c>
      <c r="O21" s="19">
        <v>82</v>
      </c>
      <c r="P21" s="7">
        <f t="shared" si="3"/>
        <v>772</v>
      </c>
      <c r="Q21" s="10">
        <v>290</v>
      </c>
      <c r="R21" s="10">
        <v>482</v>
      </c>
      <c r="S21" s="24">
        <f>SUM(T21:U21)</f>
        <v>63304</v>
      </c>
      <c r="T21" s="26">
        <f>SUMPRODUCT(O21*Q21)</f>
        <v>23780</v>
      </c>
      <c r="U21" s="28">
        <f>SUMPRODUCT(O21*R21)</f>
        <v>39524</v>
      </c>
    </row>
    <row r="22" spans="1:21" ht="15" customHeight="1">
      <c r="A22" s="6">
        <v>13</v>
      </c>
      <c r="B22" s="7">
        <f t="shared" si="1"/>
        <v>600</v>
      </c>
      <c r="C22" s="10">
        <v>297</v>
      </c>
      <c r="D22" s="10">
        <v>303</v>
      </c>
      <c r="E22" s="12">
        <f>SUM(F22:G22)</f>
        <v>7800</v>
      </c>
      <c r="F22" s="15">
        <f>SUMPRODUCT(A22*C22)</f>
        <v>3861</v>
      </c>
      <c r="G22" s="18">
        <f>SUMPRODUCT(A22*D22)</f>
        <v>3939</v>
      </c>
      <c r="H22" s="19">
        <v>48</v>
      </c>
      <c r="I22" s="7">
        <f t="shared" si="2"/>
        <v>1229</v>
      </c>
      <c r="J22" s="10">
        <v>617</v>
      </c>
      <c r="K22" s="10">
        <v>612</v>
      </c>
      <c r="L22" s="12">
        <f>SUM(M22:N22)</f>
        <v>58992</v>
      </c>
      <c r="M22" s="15">
        <f>SUMPRODUCT(H22*J22)</f>
        <v>29616</v>
      </c>
      <c r="N22" s="18">
        <f>SUMPRODUCT(H22*K22)</f>
        <v>29376</v>
      </c>
      <c r="O22" s="19">
        <v>83</v>
      </c>
      <c r="P22" s="7">
        <f t="shared" si="3"/>
        <v>654</v>
      </c>
      <c r="Q22" s="10">
        <v>275</v>
      </c>
      <c r="R22" s="10">
        <v>379</v>
      </c>
      <c r="S22" s="24">
        <f>SUM(T22:U22)</f>
        <v>54282</v>
      </c>
      <c r="T22" s="26">
        <f>SUMPRODUCT(O22*Q22)</f>
        <v>22825</v>
      </c>
      <c r="U22" s="28">
        <f>SUMPRODUCT(O22*R22)</f>
        <v>31457</v>
      </c>
    </row>
    <row r="23" spans="1:21" ht="15" customHeight="1">
      <c r="A23" s="6">
        <v>14</v>
      </c>
      <c r="B23" s="7">
        <f t="shared" si="1"/>
        <v>608</v>
      </c>
      <c r="C23" s="10">
        <v>314</v>
      </c>
      <c r="D23" s="10">
        <v>294</v>
      </c>
      <c r="E23" s="12">
        <f>SUM(F23:G23)</f>
        <v>8512</v>
      </c>
      <c r="F23" s="15">
        <f>SUMPRODUCT(A23*C23)</f>
        <v>4396</v>
      </c>
      <c r="G23" s="18">
        <f>SUMPRODUCT(A23*D23)</f>
        <v>4116</v>
      </c>
      <c r="H23" s="19">
        <v>49</v>
      </c>
      <c r="I23" s="7">
        <f t="shared" si="2"/>
        <v>1333</v>
      </c>
      <c r="J23" s="10">
        <v>663</v>
      </c>
      <c r="K23" s="10">
        <v>670</v>
      </c>
      <c r="L23" s="12">
        <f>SUM(M23:N23)</f>
        <v>65317</v>
      </c>
      <c r="M23" s="15">
        <f>SUMPRODUCT(H23*J23)</f>
        <v>32487</v>
      </c>
      <c r="N23" s="18">
        <f>SUMPRODUCT(H23*K23)</f>
        <v>32830</v>
      </c>
      <c r="O23" s="19">
        <v>84</v>
      </c>
      <c r="P23" s="7">
        <f t="shared" si="3"/>
        <v>584</v>
      </c>
      <c r="Q23" s="10">
        <v>227</v>
      </c>
      <c r="R23" s="10">
        <v>357</v>
      </c>
      <c r="S23" s="24">
        <f>SUM(T23:U23)</f>
        <v>49056</v>
      </c>
      <c r="T23" s="26">
        <f>SUMPRODUCT(O23*Q23)</f>
        <v>19068</v>
      </c>
      <c r="U23" s="28">
        <f>SUMPRODUCT(O23*R23)</f>
        <v>29988</v>
      </c>
    </row>
    <row r="24" spans="1:21" ht="15" customHeight="1">
      <c r="A24" s="5" t="s">
        <v>13</v>
      </c>
      <c r="B24" s="7">
        <f t="shared" si="1"/>
        <v>3171</v>
      </c>
      <c r="C24" s="7">
        <f>SUM(C25:C29)</f>
        <v>1617</v>
      </c>
      <c r="D24" s="7">
        <f>SUM(D25:D29)</f>
        <v>1554</v>
      </c>
      <c r="E24" s="12">
        <f>SUM(E25:E29)</f>
        <v>54006</v>
      </c>
      <c r="F24" s="14">
        <f>SUM(F25:F29)</f>
        <v>27480</v>
      </c>
      <c r="G24" s="17">
        <f>SUM(G25:G29)</f>
        <v>26526</v>
      </c>
      <c r="H24" s="7" t="s">
        <v>17</v>
      </c>
      <c r="I24" s="7">
        <f t="shared" si="2"/>
        <v>6732</v>
      </c>
      <c r="J24" s="7">
        <f>SUM(J25:J29)</f>
        <v>3324</v>
      </c>
      <c r="K24" s="7">
        <f>SUM(K25:K29)</f>
        <v>3408</v>
      </c>
      <c r="L24" s="12">
        <f>SUM(L25:L29)</f>
        <v>350114</v>
      </c>
      <c r="M24" s="14">
        <f>SUM(M25:M29)</f>
        <v>172882</v>
      </c>
      <c r="N24" s="17">
        <f>SUM(N25:N29)</f>
        <v>177232</v>
      </c>
      <c r="O24" s="7" t="s">
        <v>24</v>
      </c>
      <c r="P24" s="7">
        <f t="shared" si="3"/>
        <v>2414</v>
      </c>
      <c r="Q24" s="7">
        <f>SUM(Q25:Q29)</f>
        <v>835</v>
      </c>
      <c r="R24" s="7">
        <f>SUM(R25:R29)</f>
        <v>1579</v>
      </c>
      <c r="S24" s="24">
        <f>SUM(S25:S29)</f>
        <v>209698</v>
      </c>
      <c r="T24" s="25">
        <f>SUM(T25:T29)</f>
        <v>72481</v>
      </c>
      <c r="U24" s="27">
        <f>SUM(U25:U29)</f>
        <v>137217</v>
      </c>
    </row>
    <row r="25" spans="1:21" ht="15" customHeight="1">
      <c r="A25" s="6">
        <v>15</v>
      </c>
      <c r="B25" s="7">
        <f t="shared" si="1"/>
        <v>652</v>
      </c>
      <c r="C25" s="10">
        <v>349</v>
      </c>
      <c r="D25" s="10">
        <v>303</v>
      </c>
      <c r="E25" s="12">
        <f>SUM(F25:G25)</f>
        <v>9780</v>
      </c>
      <c r="F25" s="15">
        <f>SUMPRODUCT(A25*C25)</f>
        <v>5235</v>
      </c>
      <c r="G25" s="18">
        <f>SUMPRODUCT(A25*D25)</f>
        <v>4545</v>
      </c>
      <c r="H25" s="19">
        <v>50</v>
      </c>
      <c r="I25" s="7">
        <f t="shared" si="2"/>
        <v>1283</v>
      </c>
      <c r="J25" s="10">
        <v>627</v>
      </c>
      <c r="K25" s="10">
        <v>656</v>
      </c>
      <c r="L25" s="12">
        <f>SUM(M25:N25)</f>
        <v>64150</v>
      </c>
      <c r="M25" s="15">
        <f>SUMPRODUCT(H25*J25)</f>
        <v>31350</v>
      </c>
      <c r="N25" s="18">
        <f>SUMPRODUCT(H25*K25)</f>
        <v>32800</v>
      </c>
      <c r="O25" s="19">
        <v>85</v>
      </c>
      <c r="P25" s="7">
        <f t="shared" si="3"/>
        <v>532</v>
      </c>
      <c r="Q25" s="10">
        <v>195</v>
      </c>
      <c r="R25" s="10">
        <v>337</v>
      </c>
      <c r="S25" s="24">
        <f>SUM(T25:U25)</f>
        <v>45220</v>
      </c>
      <c r="T25" s="26">
        <f>SUMPRODUCT(O25*Q25)</f>
        <v>16575</v>
      </c>
      <c r="U25" s="28">
        <f>SUMPRODUCT(O25*R25)</f>
        <v>28645</v>
      </c>
    </row>
    <row r="26" spans="1:21" ht="15" customHeight="1">
      <c r="A26" s="6">
        <v>16</v>
      </c>
      <c r="B26" s="7">
        <f t="shared" si="1"/>
        <v>629</v>
      </c>
      <c r="C26" s="10">
        <v>320</v>
      </c>
      <c r="D26" s="10">
        <v>309</v>
      </c>
      <c r="E26" s="12">
        <f>SUM(F26:G26)</f>
        <v>10064</v>
      </c>
      <c r="F26" s="15">
        <f>SUMPRODUCT(A26*C26)</f>
        <v>5120</v>
      </c>
      <c r="G26" s="18">
        <f>SUMPRODUCT(A26*D26)</f>
        <v>4944</v>
      </c>
      <c r="H26" s="19">
        <v>51</v>
      </c>
      <c r="I26" s="7">
        <f t="shared" si="2"/>
        <v>1421</v>
      </c>
      <c r="J26" s="10">
        <v>702</v>
      </c>
      <c r="K26" s="10">
        <v>719</v>
      </c>
      <c r="L26" s="12">
        <f>SUM(M26:N26)</f>
        <v>72471</v>
      </c>
      <c r="M26" s="15">
        <f>SUMPRODUCT(H26*J26)</f>
        <v>35802</v>
      </c>
      <c r="N26" s="18">
        <f>SUMPRODUCT(H26*K26)</f>
        <v>36669</v>
      </c>
      <c r="O26" s="19">
        <v>86</v>
      </c>
      <c r="P26" s="7">
        <f t="shared" si="3"/>
        <v>539</v>
      </c>
      <c r="Q26" s="10">
        <v>192</v>
      </c>
      <c r="R26" s="10">
        <v>347</v>
      </c>
      <c r="S26" s="24">
        <f>SUM(T26:U26)</f>
        <v>46354</v>
      </c>
      <c r="T26" s="26">
        <f>SUMPRODUCT(O26*Q26)</f>
        <v>16512</v>
      </c>
      <c r="U26" s="28">
        <f>SUMPRODUCT(O26*R26)</f>
        <v>29842</v>
      </c>
    </row>
    <row r="27" spans="1:21" ht="15" customHeight="1">
      <c r="A27" s="6">
        <v>17</v>
      </c>
      <c r="B27" s="7">
        <f t="shared" si="1"/>
        <v>571</v>
      </c>
      <c r="C27" s="10">
        <v>284</v>
      </c>
      <c r="D27" s="10">
        <v>287</v>
      </c>
      <c r="E27" s="12">
        <f>SUM(F27:G27)</f>
        <v>9707</v>
      </c>
      <c r="F27" s="15">
        <f>SUMPRODUCT(A27*C27)</f>
        <v>4828</v>
      </c>
      <c r="G27" s="18">
        <f>SUMPRODUCT(A27*D27)</f>
        <v>4879</v>
      </c>
      <c r="H27" s="19">
        <v>52</v>
      </c>
      <c r="I27" s="7">
        <f t="shared" si="2"/>
        <v>1359</v>
      </c>
      <c r="J27" s="10">
        <v>695</v>
      </c>
      <c r="K27" s="10">
        <v>664</v>
      </c>
      <c r="L27" s="12">
        <f>SUM(M27:N27)</f>
        <v>70668</v>
      </c>
      <c r="M27" s="15">
        <f>SUMPRODUCT(H27*J27)</f>
        <v>36140</v>
      </c>
      <c r="N27" s="18">
        <f>SUMPRODUCT(H27*K27)</f>
        <v>34528</v>
      </c>
      <c r="O27" s="19">
        <v>87</v>
      </c>
      <c r="P27" s="7">
        <f t="shared" si="3"/>
        <v>465</v>
      </c>
      <c r="Q27" s="10">
        <v>157</v>
      </c>
      <c r="R27" s="10">
        <v>308</v>
      </c>
      <c r="S27" s="24">
        <f>SUM(T27:U27)</f>
        <v>40455</v>
      </c>
      <c r="T27" s="26">
        <f>SUMPRODUCT(O27*Q27)</f>
        <v>13659</v>
      </c>
      <c r="U27" s="28">
        <f>SUMPRODUCT(O27*R27)</f>
        <v>26796</v>
      </c>
    </row>
    <row r="28" spans="1:21" ht="15" customHeight="1">
      <c r="A28" s="6">
        <v>18</v>
      </c>
      <c r="B28" s="7">
        <f t="shared" si="1"/>
        <v>606</v>
      </c>
      <c r="C28" s="10">
        <v>319</v>
      </c>
      <c r="D28" s="10">
        <v>287</v>
      </c>
      <c r="E28" s="12">
        <f>SUM(F28:G28)</f>
        <v>10908</v>
      </c>
      <c r="F28" s="15">
        <f>SUMPRODUCT(A28*C28)</f>
        <v>5742</v>
      </c>
      <c r="G28" s="18">
        <f>SUMPRODUCT(A28*D28)</f>
        <v>5166</v>
      </c>
      <c r="H28" s="19">
        <v>53</v>
      </c>
      <c r="I28" s="7">
        <f t="shared" si="2"/>
        <v>1301</v>
      </c>
      <c r="J28" s="10">
        <v>610</v>
      </c>
      <c r="K28" s="10">
        <v>691</v>
      </c>
      <c r="L28" s="12">
        <f>SUM(M28:N28)</f>
        <v>68953</v>
      </c>
      <c r="M28" s="15">
        <f>SUMPRODUCT(H28*J28)</f>
        <v>32330</v>
      </c>
      <c r="N28" s="18">
        <f>SUMPRODUCT(H28*K28)</f>
        <v>36623</v>
      </c>
      <c r="O28" s="19">
        <v>88</v>
      </c>
      <c r="P28" s="7">
        <f t="shared" si="3"/>
        <v>473</v>
      </c>
      <c r="Q28" s="10">
        <v>164</v>
      </c>
      <c r="R28" s="10">
        <v>309</v>
      </c>
      <c r="S28" s="24">
        <f>SUM(T28:U28)</f>
        <v>41624</v>
      </c>
      <c r="T28" s="26">
        <f>SUMPRODUCT(O28*Q28)</f>
        <v>14432</v>
      </c>
      <c r="U28" s="28">
        <f>SUMPRODUCT(O28*R28)</f>
        <v>27192</v>
      </c>
    </row>
    <row r="29" spans="1:21" ht="15" customHeight="1">
      <c r="A29" s="6">
        <v>19</v>
      </c>
      <c r="B29" s="7">
        <f t="shared" si="1"/>
        <v>713</v>
      </c>
      <c r="C29" s="10">
        <v>345</v>
      </c>
      <c r="D29" s="10">
        <v>368</v>
      </c>
      <c r="E29" s="12">
        <f>SUM(F29:G29)</f>
        <v>13547</v>
      </c>
      <c r="F29" s="15">
        <f>SUMPRODUCT(A29*C29)</f>
        <v>6555</v>
      </c>
      <c r="G29" s="18">
        <f>SUMPRODUCT(A29*D29)</f>
        <v>6992</v>
      </c>
      <c r="H29" s="19">
        <v>54</v>
      </c>
      <c r="I29" s="7">
        <f t="shared" si="2"/>
        <v>1368</v>
      </c>
      <c r="J29" s="10">
        <v>690</v>
      </c>
      <c r="K29" s="10">
        <v>678</v>
      </c>
      <c r="L29" s="12">
        <f>SUM(M29:N29)</f>
        <v>73872</v>
      </c>
      <c r="M29" s="15">
        <f>SUMPRODUCT(H29*J29)</f>
        <v>37260</v>
      </c>
      <c r="N29" s="18">
        <f>SUMPRODUCT(H29*K29)</f>
        <v>36612</v>
      </c>
      <c r="O29" s="19">
        <v>89</v>
      </c>
      <c r="P29" s="7">
        <f t="shared" si="3"/>
        <v>405</v>
      </c>
      <c r="Q29" s="10">
        <v>127</v>
      </c>
      <c r="R29" s="10">
        <v>278</v>
      </c>
      <c r="S29" s="24">
        <f>SUM(T29:U29)</f>
        <v>36045</v>
      </c>
      <c r="T29" s="26">
        <f>SUMPRODUCT(O29*Q29)</f>
        <v>11303</v>
      </c>
      <c r="U29" s="28">
        <f>SUMPRODUCT(O29*R29)</f>
        <v>24742</v>
      </c>
    </row>
    <row r="30" spans="1:21" ht="15" customHeight="1">
      <c r="A30" s="5" t="s">
        <v>22</v>
      </c>
      <c r="B30" s="7">
        <f t="shared" si="1"/>
        <v>4449</v>
      </c>
      <c r="C30" s="7">
        <f>SUM(C31:C35)</f>
        <v>2229</v>
      </c>
      <c r="D30" s="7">
        <f>SUM(D31:D35)</f>
        <v>2220</v>
      </c>
      <c r="E30" s="12">
        <f>SUM(E31:E35)</f>
        <v>98551</v>
      </c>
      <c r="F30" s="14">
        <f>SUM(F31:F35)</f>
        <v>49309</v>
      </c>
      <c r="G30" s="17">
        <f>SUM(G31:G35)</f>
        <v>49242</v>
      </c>
      <c r="H30" s="7" t="s">
        <v>35</v>
      </c>
      <c r="I30" s="7">
        <f t="shared" si="2"/>
        <v>6257</v>
      </c>
      <c r="J30" s="7">
        <f>SUM(J31:J35)</f>
        <v>3263</v>
      </c>
      <c r="K30" s="7">
        <f>SUM(K31:K35)</f>
        <v>2994</v>
      </c>
      <c r="L30" s="12">
        <f>SUM(L31:L35)</f>
        <v>356272</v>
      </c>
      <c r="M30" s="14">
        <f>SUM(M31:M35)</f>
        <v>185887</v>
      </c>
      <c r="N30" s="17">
        <f>SUM(N31:N35)</f>
        <v>170385</v>
      </c>
      <c r="O30" s="7" t="s">
        <v>38</v>
      </c>
      <c r="P30" s="7">
        <f t="shared" si="3"/>
        <v>1232</v>
      </c>
      <c r="Q30" s="7">
        <f>SUM(Q31:Q35)</f>
        <v>371</v>
      </c>
      <c r="R30" s="7">
        <f>SUM(R31:R35)</f>
        <v>861</v>
      </c>
      <c r="S30" s="24">
        <f>SUM(S31:S35)</f>
        <v>112786</v>
      </c>
      <c r="T30" s="25">
        <f>SUM(T31:T35)</f>
        <v>33884</v>
      </c>
      <c r="U30" s="27">
        <f>SUM(U31:U35)</f>
        <v>78902</v>
      </c>
    </row>
    <row r="31" spans="1:21" ht="15" customHeight="1">
      <c r="A31" s="6">
        <v>20</v>
      </c>
      <c r="B31" s="7">
        <f t="shared" si="1"/>
        <v>752</v>
      </c>
      <c r="C31" s="10">
        <v>397</v>
      </c>
      <c r="D31" s="10">
        <v>355</v>
      </c>
      <c r="E31" s="12">
        <f>SUM(F31:G31)</f>
        <v>15040</v>
      </c>
      <c r="F31" s="15">
        <f>SUMPRODUCT(A31*C31)</f>
        <v>7940</v>
      </c>
      <c r="G31" s="18">
        <f>SUMPRODUCT(A31*D31)</f>
        <v>7100</v>
      </c>
      <c r="H31" s="19">
        <v>55</v>
      </c>
      <c r="I31" s="7">
        <f t="shared" si="2"/>
        <v>1376</v>
      </c>
      <c r="J31" s="10">
        <v>711</v>
      </c>
      <c r="K31" s="10">
        <v>665</v>
      </c>
      <c r="L31" s="12">
        <f>SUM(M31:N31)</f>
        <v>75680</v>
      </c>
      <c r="M31" s="15">
        <f>SUMPRODUCT(H31*J31)</f>
        <v>39105</v>
      </c>
      <c r="N31" s="18">
        <f>SUMPRODUCT(H31*K31)</f>
        <v>36575</v>
      </c>
      <c r="O31" s="19">
        <v>90</v>
      </c>
      <c r="P31" s="7">
        <f t="shared" si="3"/>
        <v>353</v>
      </c>
      <c r="Q31" s="10">
        <v>127</v>
      </c>
      <c r="R31" s="10">
        <v>226</v>
      </c>
      <c r="S31" s="24">
        <f>SUM(T31:U31)</f>
        <v>31770</v>
      </c>
      <c r="T31" s="26">
        <f>SUMPRODUCT(O31*Q31)</f>
        <v>11430</v>
      </c>
      <c r="U31" s="28">
        <f>SUMPRODUCT(O31*R31)</f>
        <v>20340</v>
      </c>
    </row>
    <row r="32" spans="1:21" ht="15" customHeight="1">
      <c r="A32" s="6">
        <v>21</v>
      </c>
      <c r="B32" s="7">
        <f t="shared" si="1"/>
        <v>809</v>
      </c>
      <c r="C32" s="10">
        <v>412</v>
      </c>
      <c r="D32" s="10">
        <v>397</v>
      </c>
      <c r="E32" s="12">
        <f>SUM(F32:G32)</f>
        <v>16989</v>
      </c>
      <c r="F32" s="15">
        <f>SUMPRODUCT(A32*C32)</f>
        <v>8652</v>
      </c>
      <c r="G32" s="18">
        <f>SUMPRODUCT(A32*D32)</f>
        <v>8337</v>
      </c>
      <c r="H32" s="19">
        <v>56</v>
      </c>
      <c r="I32" s="7">
        <f t="shared" si="2"/>
        <v>1316</v>
      </c>
      <c r="J32" s="10">
        <v>665</v>
      </c>
      <c r="K32" s="10">
        <v>651</v>
      </c>
      <c r="L32" s="12">
        <f>SUM(M32:N32)</f>
        <v>73696</v>
      </c>
      <c r="M32" s="15">
        <f>SUMPRODUCT(H32*J32)</f>
        <v>37240</v>
      </c>
      <c r="N32" s="18">
        <f>SUMPRODUCT(H32*K32)</f>
        <v>36456</v>
      </c>
      <c r="O32" s="19">
        <v>91</v>
      </c>
      <c r="P32" s="7">
        <f t="shared" si="3"/>
        <v>313</v>
      </c>
      <c r="Q32" s="10">
        <v>100</v>
      </c>
      <c r="R32" s="10">
        <v>213</v>
      </c>
      <c r="S32" s="24">
        <f>SUM(T32:U32)</f>
        <v>28483</v>
      </c>
      <c r="T32" s="26">
        <f>SUMPRODUCT(O32*Q32)</f>
        <v>9100</v>
      </c>
      <c r="U32" s="28">
        <f>SUMPRODUCT(O32*R32)</f>
        <v>19383</v>
      </c>
    </row>
    <row r="33" spans="1:21" ht="15" customHeight="1">
      <c r="A33" s="6">
        <v>22</v>
      </c>
      <c r="B33" s="7">
        <f t="shared" si="1"/>
        <v>927</v>
      </c>
      <c r="C33" s="10">
        <v>457</v>
      </c>
      <c r="D33" s="10">
        <v>470</v>
      </c>
      <c r="E33" s="12">
        <f>SUM(F33:G33)</f>
        <v>20394</v>
      </c>
      <c r="F33" s="15">
        <f>SUMPRODUCT(A33*C33)</f>
        <v>10054</v>
      </c>
      <c r="G33" s="18">
        <f>SUMPRODUCT(A33*D33)</f>
        <v>10340</v>
      </c>
      <c r="H33" s="19">
        <v>57</v>
      </c>
      <c r="I33" s="7">
        <f t="shared" si="2"/>
        <v>1104</v>
      </c>
      <c r="J33" s="10">
        <v>568</v>
      </c>
      <c r="K33" s="10">
        <v>536</v>
      </c>
      <c r="L33" s="12">
        <f>SUM(M33:N33)</f>
        <v>62928</v>
      </c>
      <c r="M33" s="15">
        <f>SUMPRODUCT(H33*J33)</f>
        <v>32376</v>
      </c>
      <c r="N33" s="18">
        <f>SUMPRODUCT(H33*K33)</f>
        <v>30552</v>
      </c>
      <c r="O33" s="19">
        <v>92</v>
      </c>
      <c r="P33" s="7">
        <f t="shared" si="3"/>
        <v>236</v>
      </c>
      <c r="Q33" s="10">
        <v>67</v>
      </c>
      <c r="R33" s="10">
        <v>169</v>
      </c>
      <c r="S33" s="24">
        <f>SUM(T33:U33)</f>
        <v>21712</v>
      </c>
      <c r="T33" s="26">
        <f>SUMPRODUCT(O33*Q33)</f>
        <v>6164</v>
      </c>
      <c r="U33" s="28">
        <f>SUMPRODUCT(O33*R33)</f>
        <v>15548</v>
      </c>
    </row>
    <row r="34" spans="1:21" ht="15" customHeight="1">
      <c r="A34" s="6">
        <v>23</v>
      </c>
      <c r="B34" s="7">
        <f t="shared" si="1"/>
        <v>936</v>
      </c>
      <c r="C34" s="10">
        <v>449</v>
      </c>
      <c r="D34" s="10">
        <v>487</v>
      </c>
      <c r="E34" s="12">
        <f>SUM(F34:G34)</f>
        <v>21528</v>
      </c>
      <c r="F34" s="15">
        <f>SUMPRODUCT(A34*C34)</f>
        <v>10327</v>
      </c>
      <c r="G34" s="18">
        <f>SUMPRODUCT(A34*D34)</f>
        <v>11201</v>
      </c>
      <c r="H34" s="19">
        <v>58</v>
      </c>
      <c r="I34" s="7">
        <f t="shared" si="2"/>
        <v>1231</v>
      </c>
      <c r="J34" s="10">
        <v>655</v>
      </c>
      <c r="K34" s="10">
        <v>576</v>
      </c>
      <c r="L34" s="12">
        <f>SUM(M34:N34)</f>
        <v>71398</v>
      </c>
      <c r="M34" s="15">
        <f>SUMPRODUCT(H34*J34)</f>
        <v>37990</v>
      </c>
      <c r="N34" s="18">
        <f>SUMPRODUCT(H34*K34)</f>
        <v>33408</v>
      </c>
      <c r="O34" s="19">
        <v>93</v>
      </c>
      <c r="P34" s="7">
        <f t="shared" si="3"/>
        <v>199</v>
      </c>
      <c r="Q34" s="10">
        <v>48</v>
      </c>
      <c r="R34" s="10">
        <v>151</v>
      </c>
      <c r="S34" s="24">
        <f>SUM(T34:U34)</f>
        <v>18507</v>
      </c>
      <c r="T34" s="26">
        <f>SUMPRODUCT(O34*Q34)</f>
        <v>4464</v>
      </c>
      <c r="U34" s="28">
        <f>SUMPRODUCT(O34*R34)</f>
        <v>14043</v>
      </c>
    </row>
    <row r="35" spans="1:21" ht="15" customHeight="1">
      <c r="A35" s="6">
        <v>24</v>
      </c>
      <c r="B35" s="7">
        <f t="shared" si="1"/>
        <v>1025</v>
      </c>
      <c r="C35" s="10">
        <v>514</v>
      </c>
      <c r="D35" s="10">
        <v>511</v>
      </c>
      <c r="E35" s="12">
        <f>SUM(F35:G35)</f>
        <v>24600</v>
      </c>
      <c r="F35" s="15">
        <f>SUMPRODUCT(A35*C35)</f>
        <v>12336</v>
      </c>
      <c r="G35" s="18">
        <f>SUMPRODUCT(A35*D35)</f>
        <v>12264</v>
      </c>
      <c r="H35" s="19">
        <v>59</v>
      </c>
      <c r="I35" s="7">
        <f t="shared" si="2"/>
        <v>1230</v>
      </c>
      <c r="J35" s="10">
        <v>664</v>
      </c>
      <c r="K35" s="10">
        <v>566</v>
      </c>
      <c r="L35" s="12">
        <f>SUM(M35:N35)</f>
        <v>72570</v>
      </c>
      <c r="M35" s="15">
        <f>SUMPRODUCT(H35*J35)</f>
        <v>39176</v>
      </c>
      <c r="N35" s="18">
        <f>SUMPRODUCT(H35*K35)</f>
        <v>33394</v>
      </c>
      <c r="O35" s="19">
        <v>94</v>
      </c>
      <c r="P35" s="7">
        <f t="shared" si="3"/>
        <v>131</v>
      </c>
      <c r="Q35" s="10">
        <v>29</v>
      </c>
      <c r="R35" s="10">
        <v>102</v>
      </c>
      <c r="S35" s="24">
        <f>SUM(T35:U35)</f>
        <v>12314</v>
      </c>
      <c r="T35" s="26">
        <f>SUMPRODUCT(O35*Q35)</f>
        <v>2726</v>
      </c>
      <c r="U35" s="28">
        <f>SUMPRODUCT(O35*R35)</f>
        <v>9588</v>
      </c>
    </row>
    <row r="36" spans="1:21" ht="15" customHeight="1">
      <c r="A36" s="5" t="s">
        <v>15</v>
      </c>
      <c r="B36" s="7">
        <f t="shared" si="1"/>
        <v>5127</v>
      </c>
      <c r="C36" s="7">
        <f>SUM(C37:C41)</f>
        <v>2437</v>
      </c>
      <c r="D36" s="7">
        <f>SUM(D37:D41)</f>
        <v>2690</v>
      </c>
      <c r="E36" s="12">
        <f>SUM(E37:E41)</f>
        <v>138235</v>
      </c>
      <c r="F36" s="14">
        <f>SUM(F37:F41)</f>
        <v>65695</v>
      </c>
      <c r="G36" s="17">
        <f>SUM(G37:G41)</f>
        <v>72540</v>
      </c>
      <c r="H36" s="7" t="s">
        <v>30</v>
      </c>
      <c r="I36" s="7">
        <f t="shared" si="2"/>
        <v>4772</v>
      </c>
      <c r="J36" s="7">
        <f>SUM(J37:J41)</f>
        <v>2454</v>
      </c>
      <c r="K36" s="7">
        <f>SUM(K37:K41)</f>
        <v>2318</v>
      </c>
      <c r="L36" s="12">
        <f>SUM(L37:L41)</f>
        <v>295489</v>
      </c>
      <c r="M36" s="14">
        <f>SUM(M37:M41)</f>
        <v>151900</v>
      </c>
      <c r="N36" s="17">
        <f>SUM(N37:N41)</f>
        <v>143589</v>
      </c>
      <c r="O36" s="7" t="s">
        <v>28</v>
      </c>
      <c r="P36" s="7">
        <f t="shared" si="3"/>
        <v>371</v>
      </c>
      <c r="Q36" s="7">
        <f>SUM(Q37:Q41)</f>
        <v>88</v>
      </c>
      <c r="R36" s="7">
        <f>SUM(R37:R41)</f>
        <v>283</v>
      </c>
      <c r="S36" s="24">
        <f>SUM(S37:S41)</f>
        <v>35751</v>
      </c>
      <c r="T36" s="25">
        <f>SUM(T37:T41)</f>
        <v>8479</v>
      </c>
      <c r="U36" s="27">
        <f>SUM(U37:U41)</f>
        <v>27272</v>
      </c>
    </row>
    <row r="37" spans="1:21" ht="15" customHeight="1">
      <c r="A37" s="6">
        <v>25</v>
      </c>
      <c r="B37" s="7">
        <f t="shared" si="1"/>
        <v>1066</v>
      </c>
      <c r="C37" s="10">
        <v>514</v>
      </c>
      <c r="D37" s="10">
        <v>552</v>
      </c>
      <c r="E37" s="12">
        <f>SUM(F37:G37)</f>
        <v>26650</v>
      </c>
      <c r="F37" s="15">
        <f>SUMPRODUCT(A37*C37)</f>
        <v>12850</v>
      </c>
      <c r="G37" s="18">
        <f>SUMPRODUCT(A37*D37)</f>
        <v>13800</v>
      </c>
      <c r="H37" s="19">
        <v>60</v>
      </c>
      <c r="I37" s="7">
        <f t="shared" si="2"/>
        <v>1069</v>
      </c>
      <c r="J37" s="10">
        <v>572</v>
      </c>
      <c r="K37" s="10">
        <v>497</v>
      </c>
      <c r="L37" s="12">
        <f>SUM(M37:N37)</f>
        <v>64140</v>
      </c>
      <c r="M37" s="15">
        <f>SUMPRODUCT(H37*J37)</f>
        <v>34320</v>
      </c>
      <c r="N37" s="18">
        <f>SUMPRODUCT(H37*K37)</f>
        <v>29820</v>
      </c>
      <c r="O37" s="19">
        <v>95</v>
      </c>
      <c r="P37" s="7">
        <f t="shared" si="3"/>
        <v>126</v>
      </c>
      <c r="Q37" s="10">
        <v>33</v>
      </c>
      <c r="R37" s="10">
        <v>93</v>
      </c>
      <c r="S37" s="24">
        <f>SUM(T37:U37)</f>
        <v>11970</v>
      </c>
      <c r="T37" s="26">
        <f>SUMPRODUCT(O37*Q37)</f>
        <v>3135</v>
      </c>
      <c r="U37" s="28">
        <f>SUMPRODUCT(O37*R37)</f>
        <v>8835</v>
      </c>
    </row>
    <row r="38" spans="1:21" ht="15" customHeight="1">
      <c r="A38" s="6">
        <v>26</v>
      </c>
      <c r="B38" s="7">
        <f t="shared" si="1"/>
        <v>1076</v>
      </c>
      <c r="C38" s="10">
        <v>519</v>
      </c>
      <c r="D38" s="10">
        <v>557</v>
      </c>
      <c r="E38" s="12">
        <f>SUM(F38:G38)</f>
        <v>27976</v>
      </c>
      <c r="F38" s="15">
        <f>SUMPRODUCT(A38*C38)</f>
        <v>13494</v>
      </c>
      <c r="G38" s="18">
        <f>SUMPRODUCT(A38*D38)</f>
        <v>14482</v>
      </c>
      <c r="H38" s="19">
        <v>61</v>
      </c>
      <c r="I38" s="7">
        <f t="shared" si="2"/>
        <v>987</v>
      </c>
      <c r="J38" s="10">
        <v>511</v>
      </c>
      <c r="K38" s="10">
        <v>476</v>
      </c>
      <c r="L38" s="12">
        <f>SUM(M38:N38)</f>
        <v>60207</v>
      </c>
      <c r="M38" s="15">
        <f>SUMPRODUCT(H38*J38)</f>
        <v>31171</v>
      </c>
      <c r="N38" s="18">
        <f>SUMPRODUCT(H38*K38)</f>
        <v>29036</v>
      </c>
      <c r="O38" s="19">
        <v>96</v>
      </c>
      <c r="P38" s="7">
        <f t="shared" si="3"/>
        <v>97</v>
      </c>
      <c r="Q38" s="10">
        <v>22</v>
      </c>
      <c r="R38" s="10">
        <v>75</v>
      </c>
      <c r="S38" s="24">
        <f>SUM(T38:U38)</f>
        <v>9312</v>
      </c>
      <c r="T38" s="26">
        <f>SUMPRODUCT(O38*Q38)</f>
        <v>2112</v>
      </c>
      <c r="U38" s="28">
        <f>SUMPRODUCT(O38*R38)</f>
        <v>7200</v>
      </c>
    </row>
    <row r="39" spans="1:21" ht="15" customHeight="1">
      <c r="A39" s="6">
        <v>27</v>
      </c>
      <c r="B39" s="7">
        <f t="shared" si="1"/>
        <v>975</v>
      </c>
      <c r="C39" s="10">
        <v>437</v>
      </c>
      <c r="D39" s="10">
        <v>538</v>
      </c>
      <c r="E39" s="12">
        <f>SUM(F39:G39)</f>
        <v>26325</v>
      </c>
      <c r="F39" s="15">
        <f>SUMPRODUCT(A39*C39)</f>
        <v>11799</v>
      </c>
      <c r="G39" s="18">
        <f>SUMPRODUCT(A39*D39)</f>
        <v>14526</v>
      </c>
      <c r="H39" s="19">
        <v>62</v>
      </c>
      <c r="I39" s="7">
        <f t="shared" si="2"/>
        <v>872</v>
      </c>
      <c r="J39" s="10">
        <v>435</v>
      </c>
      <c r="K39" s="10">
        <v>437</v>
      </c>
      <c r="L39" s="12">
        <f>SUM(M39:N39)</f>
        <v>54064</v>
      </c>
      <c r="M39" s="15">
        <f>SUMPRODUCT(H39*J39)</f>
        <v>26970</v>
      </c>
      <c r="N39" s="18">
        <f>SUMPRODUCT(H39*K39)</f>
        <v>27094</v>
      </c>
      <c r="O39" s="19">
        <v>97</v>
      </c>
      <c r="P39" s="7">
        <f t="shared" si="3"/>
        <v>71</v>
      </c>
      <c r="Q39" s="10">
        <v>13</v>
      </c>
      <c r="R39" s="10">
        <v>58</v>
      </c>
      <c r="S39" s="24">
        <f>SUM(T39:U39)</f>
        <v>6887</v>
      </c>
      <c r="T39" s="26">
        <f>SUMPRODUCT(O39*Q39)</f>
        <v>1261</v>
      </c>
      <c r="U39" s="28">
        <f>SUMPRODUCT(O39*R39)</f>
        <v>5626</v>
      </c>
    </row>
    <row r="40" spans="1:21" ht="15" customHeight="1">
      <c r="A40" s="6">
        <v>28</v>
      </c>
      <c r="B40" s="7">
        <f t="shared" si="1"/>
        <v>1006</v>
      </c>
      <c r="C40" s="10">
        <v>491</v>
      </c>
      <c r="D40" s="10">
        <v>515</v>
      </c>
      <c r="E40" s="12">
        <f>SUM(F40:G40)</f>
        <v>28168</v>
      </c>
      <c r="F40" s="15">
        <f>SUMPRODUCT(A40*C40)</f>
        <v>13748</v>
      </c>
      <c r="G40" s="18">
        <f>SUMPRODUCT(A40*D40)</f>
        <v>14420</v>
      </c>
      <c r="H40" s="19">
        <v>63</v>
      </c>
      <c r="I40" s="7">
        <f t="shared" si="2"/>
        <v>938</v>
      </c>
      <c r="J40" s="10">
        <v>465</v>
      </c>
      <c r="K40" s="10">
        <v>473</v>
      </c>
      <c r="L40" s="12">
        <f>SUM(M40:N40)</f>
        <v>59094</v>
      </c>
      <c r="M40" s="15">
        <f>SUMPRODUCT(H40*J40)</f>
        <v>29295</v>
      </c>
      <c r="N40" s="18">
        <f>SUMPRODUCT(H40*K40)</f>
        <v>29799</v>
      </c>
      <c r="O40" s="19">
        <v>98</v>
      </c>
      <c r="P40" s="7">
        <f t="shared" si="3"/>
        <v>41</v>
      </c>
      <c r="Q40" s="10">
        <v>9</v>
      </c>
      <c r="R40" s="10">
        <v>32</v>
      </c>
      <c r="S40" s="24">
        <f>SUM(T40:U40)</f>
        <v>4018</v>
      </c>
      <c r="T40" s="26">
        <f>SUMPRODUCT(O40*Q40)</f>
        <v>882</v>
      </c>
      <c r="U40" s="28">
        <f>SUMPRODUCT(O40*R40)</f>
        <v>3136</v>
      </c>
    </row>
    <row r="41" spans="1:21" ht="15" customHeight="1">
      <c r="A41" s="6">
        <v>29</v>
      </c>
      <c r="B41" s="7">
        <f t="shared" si="1"/>
        <v>1004</v>
      </c>
      <c r="C41" s="10">
        <v>476</v>
      </c>
      <c r="D41" s="10">
        <v>528</v>
      </c>
      <c r="E41" s="12">
        <f>SUM(F41:G41)</f>
        <v>29116</v>
      </c>
      <c r="F41" s="15">
        <f>SUMPRODUCT(A41*C41)</f>
        <v>13804</v>
      </c>
      <c r="G41" s="18">
        <f>SUMPRODUCT(A41*D41)</f>
        <v>15312</v>
      </c>
      <c r="H41" s="19">
        <v>64</v>
      </c>
      <c r="I41" s="7">
        <f t="shared" si="2"/>
        <v>906</v>
      </c>
      <c r="J41" s="10">
        <v>471</v>
      </c>
      <c r="K41" s="10">
        <v>435</v>
      </c>
      <c r="L41" s="12">
        <f>SUM(M41:N41)</f>
        <v>57984</v>
      </c>
      <c r="M41" s="15">
        <f>SUMPRODUCT(H41*J41)</f>
        <v>30144</v>
      </c>
      <c r="N41" s="18">
        <f>SUMPRODUCT(H41*K41)</f>
        <v>27840</v>
      </c>
      <c r="O41" s="19">
        <v>99</v>
      </c>
      <c r="P41" s="7">
        <f t="shared" si="3"/>
        <v>36</v>
      </c>
      <c r="Q41" s="10">
        <v>11</v>
      </c>
      <c r="R41" s="10">
        <v>25</v>
      </c>
      <c r="S41" s="24">
        <f>SUM(T41:U41)</f>
        <v>3564</v>
      </c>
      <c r="T41" s="26">
        <f>SUMPRODUCT(O41*Q41)</f>
        <v>1089</v>
      </c>
      <c r="U41" s="28">
        <f>SUMPRODUCT(O41*R41)</f>
        <v>2475</v>
      </c>
    </row>
    <row r="42" spans="1:21" ht="15" customHeight="1">
      <c r="A42" s="5" t="s">
        <v>9</v>
      </c>
      <c r="B42" s="7">
        <f t="shared" si="1"/>
        <v>4614</v>
      </c>
      <c r="C42" s="7">
        <f>SUM(C43:C47)</f>
        <v>2208</v>
      </c>
      <c r="D42" s="7">
        <f>SUM(D43:D47)</f>
        <v>2406</v>
      </c>
      <c r="E42" s="12">
        <f>SUM(E43:E47)</f>
        <v>147561</v>
      </c>
      <c r="F42" s="14">
        <f>SUM(F43:F47)</f>
        <v>70570</v>
      </c>
      <c r="G42" s="17">
        <f>SUM(G43:G47)</f>
        <v>76991</v>
      </c>
      <c r="H42" s="7" t="s">
        <v>16</v>
      </c>
      <c r="I42" s="7">
        <f t="shared" si="2"/>
        <v>3976</v>
      </c>
      <c r="J42" s="7">
        <f>SUM(J43:J47)</f>
        <v>1968</v>
      </c>
      <c r="K42" s="7">
        <f>SUM(K43:K47)</f>
        <v>2008</v>
      </c>
      <c r="L42" s="12">
        <f>SUM(L43:L47)</f>
        <v>266165</v>
      </c>
      <c r="M42" s="14">
        <f>SUM(M43:M47)</f>
        <v>131766</v>
      </c>
      <c r="N42" s="17">
        <f>SUM(N43:N47)</f>
        <v>134399</v>
      </c>
      <c r="O42" s="7" t="s">
        <v>0</v>
      </c>
      <c r="P42" s="7">
        <f t="shared" si="3"/>
        <v>44</v>
      </c>
      <c r="Q42" s="7">
        <f>SUM(Q43:Q46)</f>
        <v>14</v>
      </c>
      <c r="R42" s="7">
        <f>SUM(R43:R46)</f>
        <v>30</v>
      </c>
      <c r="S42" s="24">
        <f>SUM(S43:S47)</f>
        <v>3821</v>
      </c>
      <c r="T42" s="25">
        <f>SUM(T43:T47)</f>
        <v>1107</v>
      </c>
      <c r="U42" s="27">
        <f>SUM(U43:U47)</f>
        <v>2714</v>
      </c>
    </row>
    <row r="43" spans="1:21" ht="15" customHeight="1">
      <c r="A43" s="6">
        <v>30</v>
      </c>
      <c r="B43" s="7">
        <f t="shared" si="1"/>
        <v>930</v>
      </c>
      <c r="C43" s="10">
        <v>456</v>
      </c>
      <c r="D43" s="10">
        <v>474</v>
      </c>
      <c r="E43" s="12">
        <f>SUM(F43:G43)</f>
        <v>27900</v>
      </c>
      <c r="F43" s="15">
        <f>SUMPRODUCT(A43*C43)</f>
        <v>13680</v>
      </c>
      <c r="G43" s="18">
        <f>SUMPRODUCT(A43*D43)</f>
        <v>14220</v>
      </c>
      <c r="H43" s="19">
        <v>65</v>
      </c>
      <c r="I43" s="7">
        <f t="shared" si="2"/>
        <v>884</v>
      </c>
      <c r="J43" s="10">
        <v>425</v>
      </c>
      <c r="K43" s="10">
        <v>459</v>
      </c>
      <c r="L43" s="12">
        <f>SUM(M43:N43)</f>
        <v>57460</v>
      </c>
      <c r="M43" s="15">
        <f>SUMPRODUCT(H43*J43)</f>
        <v>27625</v>
      </c>
      <c r="N43" s="18">
        <f>SUMPRODUCT(H43*K43)</f>
        <v>29835</v>
      </c>
      <c r="O43" s="19">
        <v>100</v>
      </c>
      <c r="P43" s="7">
        <f t="shared" si="3"/>
        <v>22</v>
      </c>
      <c r="Q43" s="10">
        <v>7</v>
      </c>
      <c r="R43" s="10">
        <v>15</v>
      </c>
      <c r="S43" s="24">
        <f>SUM(T43:U43)</f>
        <v>2200</v>
      </c>
      <c r="T43" s="26">
        <f>SUMPRODUCT(O43*Q43)</f>
        <v>700</v>
      </c>
      <c r="U43" s="28">
        <f>SUMPRODUCT(O43*R43)</f>
        <v>1500</v>
      </c>
    </row>
    <row r="44" spans="1:21" ht="15" customHeight="1">
      <c r="A44" s="6">
        <v>31</v>
      </c>
      <c r="B44" s="7">
        <f t="shared" si="1"/>
        <v>944</v>
      </c>
      <c r="C44" s="10">
        <v>463</v>
      </c>
      <c r="D44" s="10">
        <v>481</v>
      </c>
      <c r="E44" s="12">
        <f>SUM(F44:G44)</f>
        <v>29264</v>
      </c>
      <c r="F44" s="15">
        <f>SUMPRODUCT(A44*C44)</f>
        <v>14353</v>
      </c>
      <c r="G44" s="18">
        <f>SUMPRODUCT(A44*D44)</f>
        <v>14911</v>
      </c>
      <c r="H44" s="19">
        <v>66</v>
      </c>
      <c r="I44" s="7">
        <f t="shared" si="2"/>
        <v>755</v>
      </c>
      <c r="J44" s="10">
        <v>376</v>
      </c>
      <c r="K44" s="10">
        <v>379</v>
      </c>
      <c r="L44" s="12">
        <f>SUM(M44:N44)</f>
        <v>49830</v>
      </c>
      <c r="M44" s="15">
        <f>SUMPRODUCT(H44*J44)</f>
        <v>24816</v>
      </c>
      <c r="N44" s="18">
        <f>SUMPRODUCT(H44*K44)</f>
        <v>25014</v>
      </c>
      <c r="O44" s="19">
        <v>101</v>
      </c>
      <c r="P44" s="7">
        <f t="shared" si="3"/>
        <v>11</v>
      </c>
      <c r="Q44" s="10">
        <v>1</v>
      </c>
      <c r="R44" s="10">
        <v>10</v>
      </c>
      <c r="S44" s="24">
        <f>SUM(T44:U44)</f>
        <v>1111</v>
      </c>
      <c r="T44" s="26">
        <f>SUMPRODUCT(O44*Q44)</f>
        <v>101</v>
      </c>
      <c r="U44" s="28">
        <f>SUMPRODUCT(O44*R44)</f>
        <v>1010</v>
      </c>
    </row>
    <row r="45" spans="1:21" ht="15" customHeight="1">
      <c r="A45" s="6">
        <v>32</v>
      </c>
      <c r="B45" s="7">
        <f t="shared" si="1"/>
        <v>944</v>
      </c>
      <c r="C45" s="10">
        <v>446</v>
      </c>
      <c r="D45" s="10">
        <v>498</v>
      </c>
      <c r="E45" s="12">
        <f>SUM(F45:G45)</f>
        <v>30208</v>
      </c>
      <c r="F45" s="15">
        <f>SUMPRODUCT(A45*C45)</f>
        <v>14272</v>
      </c>
      <c r="G45" s="18">
        <f>SUMPRODUCT(A45*D45)</f>
        <v>15936</v>
      </c>
      <c r="H45" s="19">
        <v>67</v>
      </c>
      <c r="I45" s="7">
        <f t="shared" si="2"/>
        <v>803</v>
      </c>
      <c r="J45" s="10">
        <v>407</v>
      </c>
      <c r="K45" s="10">
        <v>396</v>
      </c>
      <c r="L45" s="12">
        <f>SUM(M45:N45)</f>
        <v>53801</v>
      </c>
      <c r="M45" s="15">
        <f>SUMPRODUCT(H45*J45)</f>
        <v>27269</v>
      </c>
      <c r="N45" s="18">
        <f>SUMPRODUCT(H45*K45)</f>
        <v>26532</v>
      </c>
      <c r="O45" s="19">
        <v>102</v>
      </c>
      <c r="P45" s="7">
        <f t="shared" si="3"/>
        <v>5</v>
      </c>
      <c r="Q45" s="10">
        <v>3</v>
      </c>
      <c r="R45" s="10">
        <v>2</v>
      </c>
      <c r="S45" s="24">
        <f>SUM(T45:U45)</f>
        <v>510</v>
      </c>
      <c r="T45" s="26">
        <f>SUMPRODUCT(O45*Q45)</f>
        <v>306</v>
      </c>
      <c r="U45" s="28">
        <f>SUMPRODUCT(O45*R45)</f>
        <v>204</v>
      </c>
    </row>
    <row r="46" spans="1:21" ht="15" customHeight="1">
      <c r="A46" s="6">
        <v>33</v>
      </c>
      <c r="B46" s="7">
        <f t="shared" si="1"/>
        <v>875</v>
      </c>
      <c r="C46" s="10">
        <v>397</v>
      </c>
      <c r="D46" s="10">
        <v>478</v>
      </c>
      <c r="E46" s="12">
        <f>SUM(F46:G46)</f>
        <v>28875</v>
      </c>
      <c r="F46" s="15">
        <f>SUMPRODUCT(A46*C46)</f>
        <v>13101</v>
      </c>
      <c r="G46" s="18">
        <f>SUMPRODUCT(A46*D46)</f>
        <v>15774</v>
      </c>
      <c r="H46" s="19">
        <v>68</v>
      </c>
      <c r="I46" s="7">
        <f t="shared" si="2"/>
        <v>772</v>
      </c>
      <c r="J46" s="10">
        <v>384</v>
      </c>
      <c r="K46" s="10">
        <v>388</v>
      </c>
      <c r="L46" s="12">
        <f>SUM(M46:N46)</f>
        <v>52496</v>
      </c>
      <c r="M46" s="15">
        <f>SUMPRODUCT(H46*J46)</f>
        <v>26112</v>
      </c>
      <c r="N46" s="18">
        <f>SUMPRODUCT(H46*K46)</f>
        <v>26384</v>
      </c>
      <c r="O46" s="21" t="s">
        <v>33</v>
      </c>
      <c r="P46" s="7">
        <f t="shared" si="3"/>
        <v>6</v>
      </c>
      <c r="Q46" s="10">
        <v>3</v>
      </c>
      <c r="R46" s="10">
        <v>3</v>
      </c>
      <c r="S46" s="24">
        <f>SUM(T46:U46)</f>
        <v>0</v>
      </c>
      <c r="T46" s="26">
        <v>0</v>
      </c>
      <c r="U46" s="28">
        <v>0</v>
      </c>
    </row>
    <row r="47" spans="1:21" ht="15" customHeight="1">
      <c r="A47" s="6">
        <v>34</v>
      </c>
      <c r="B47" s="7">
        <f t="shared" si="1"/>
        <v>921</v>
      </c>
      <c r="C47" s="10">
        <v>446</v>
      </c>
      <c r="D47" s="10">
        <v>475</v>
      </c>
      <c r="E47" s="12">
        <f>SUM(F47:G47)</f>
        <v>31314</v>
      </c>
      <c r="F47" s="15">
        <f>SUMPRODUCT(A47*C47)</f>
        <v>15164</v>
      </c>
      <c r="G47" s="18">
        <f>SUMPRODUCT(A47*D47)</f>
        <v>16150</v>
      </c>
      <c r="H47" s="19">
        <v>69</v>
      </c>
      <c r="I47" s="7">
        <f t="shared" si="2"/>
        <v>762</v>
      </c>
      <c r="J47" s="10">
        <v>376</v>
      </c>
      <c r="K47" s="10">
        <v>386</v>
      </c>
      <c r="L47" s="12">
        <f>SUM(M47:N47)</f>
        <v>52578</v>
      </c>
      <c r="M47" s="15">
        <f>SUMPRODUCT(H47*J47)</f>
        <v>25944</v>
      </c>
      <c r="N47" s="18">
        <f>SUMPRODUCT(H47*K47)</f>
        <v>26634</v>
      </c>
      <c r="O47" s="21" t="s">
        <v>26</v>
      </c>
      <c r="P47" s="7">
        <f t="shared" si="3"/>
        <v>0</v>
      </c>
      <c r="Q47" s="10">
        <v>0</v>
      </c>
      <c r="R47" s="10">
        <v>0</v>
      </c>
      <c r="S47" s="24">
        <f>SUM(T47:U47)</f>
        <v>0</v>
      </c>
      <c r="T47" s="26">
        <v>0</v>
      </c>
      <c r="U47" s="28">
        <v>0</v>
      </c>
    </row>
    <row r="49" spans="1:7">
      <c r="A49" s="2" t="s">
        <v>25</v>
      </c>
      <c r="B49" s="8">
        <v>45.19408646540068</v>
      </c>
      <c r="C49" s="8">
        <v>43.912362603433372</v>
      </c>
      <c r="D49" s="8">
        <v>46.398435686766</v>
      </c>
      <c r="E49" s="8"/>
      <c r="F49" s="8"/>
      <c r="G49" s="8"/>
    </row>
    <row r="50" spans="1:7">
      <c r="B50" s="9" t="s">
        <v>27</v>
      </c>
      <c r="C50" s="9" t="s">
        <v>31</v>
      </c>
      <c r="D50" s="9" t="s">
        <v>19</v>
      </c>
      <c r="E50" s="9"/>
      <c r="F50" s="9"/>
      <c r="G50" s="9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令6年３月(日+外)</vt:lpstr>
      <vt:lpstr>令6年４月(日+外)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2024-02-05T03:41:14Z</dcterms:created>
  <dcterms:modified xsi:type="dcterms:W3CDTF">2024-04-04T02:55:45Z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2024-04-04T02:55:45Z</vt:filetime>
  </property>
</Properties>
</file>