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30" windowHeight="7785" activeTab="1"/>
  </bookViews>
  <sheets>
    <sheet name="前月 " sheetId="2" r:id="rId1"/>
    <sheet name="当月" sheetId="3" r:id="rId2"/>
  </sheets>
  <externalReferences>
    <externalReference r:id="rId3"/>
  </externalReferences>
  <definedNames>
    <definedName name="_xlnm.Print_Area" localSheetId="0">'前月 '!$A$1:$V$48</definedName>
    <definedName name="_xlnm.Print_Area" localSheetId="1">当月!$A$1:$V$48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<sst xmlns="http://schemas.openxmlformats.org/spreadsheetml/2006/main" xmlns:r="http://schemas.openxmlformats.org/officeDocument/2006/relationships" count="76" uniqueCount="76">
  <si>
    <t>15-64</t>
  </si>
  <si>
    <t xml:space="preserve"> 100-</t>
  </si>
  <si>
    <t xml:space="preserve"> 100-</t>
    <phoneticPr fontId="7"/>
  </si>
  <si>
    <t xml:space="preserve"> 70- 74</t>
  </si>
  <si>
    <t xml:space="preserve"> 80- 84</t>
    <phoneticPr fontId="7"/>
  </si>
  <si>
    <t>0- 4</t>
  </si>
  <si>
    <t xml:space="preserve"> 80- 84</t>
  </si>
  <si>
    <t>＊＊　　年齢別　　人口報告書　　＊＊</t>
  </si>
  <si>
    <t>総数</t>
    <rPh sb="0" eb="2">
      <t>ソウスウ</t>
    </rPh>
    <phoneticPr fontId="2"/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</si>
  <si>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</si>
  <si>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</si>
  <si>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</si>
  <si>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</si>
  <si>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</si>
  <si>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</si>
  <si>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</si>
  <si>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>0- 4</t>
    <phoneticPr fontId="7"/>
  </si>
  <si>
    <t xml:space="preserve"> 15- 19</t>
  </si>
  <si>
    <t>0-14</t>
  </si>
  <si>
    <t xml:space="preserve"> 25- 29</t>
  </si>
  <si>
    <t xml:space="preserve"> 65- 69</t>
    <phoneticPr fontId="7"/>
  </si>
  <si>
    <t>人数</t>
    <rPh sb="0" eb="2">
      <t>ニンズウ</t>
    </rPh>
    <phoneticPr fontId="2"/>
  </si>
  <si>
    <t xml:space="preserve"> 50- 54</t>
  </si>
  <si>
    <t>Women</t>
  </si>
  <si>
    <t>年齢　</t>
  </si>
  <si>
    <t xml:space="preserve"> 35- 39</t>
  </si>
  <si>
    <t xml:space="preserve"> 65- 69</t>
  </si>
  <si>
    <t xml:space="preserve"> 20- 24</t>
  </si>
  <si>
    <t>総数　</t>
  </si>
  <si>
    <t xml:space="preserve"> 85- 89</t>
  </si>
  <si>
    <t xml:space="preserve"> 15- 19</t>
    <phoneticPr fontId="7"/>
  </si>
  <si>
    <t xml:space="preserve"> 10- 14</t>
    <phoneticPr fontId="7"/>
  </si>
  <si>
    <t>年齢</t>
    <phoneticPr fontId="7"/>
  </si>
  <si>
    <t>Old.Av.</t>
  </si>
  <si>
    <t>ﾌｼｮｳ</t>
  </si>
  <si>
    <t>Total</t>
  </si>
  <si>
    <t xml:space="preserve"> 5- 9</t>
    <phoneticPr fontId="7"/>
  </si>
  <si>
    <t>＊＊　　年齢別　　人口報告書　　＊＊</t>
    <phoneticPr fontId="7"/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</si>
  <si>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</si>
  <si>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</si>
  <si>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</si>
  <si>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</si>
  <si>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</si>
  <si>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</si>
  <si>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</si>
  <si>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40- 44</t>
    <phoneticPr fontId="7"/>
  </si>
  <si>
    <t>総数</t>
    <phoneticPr fontId="7"/>
  </si>
  <si>
    <t xml:space="preserve"> 55- 59</t>
  </si>
  <si>
    <t>Per/All</t>
  </si>
  <si>
    <t xml:space="preserve"> 75- 79</t>
  </si>
  <si>
    <t xml:space="preserve"> 90- 94</t>
  </si>
  <si>
    <t>現在</t>
  </si>
  <si>
    <t>年齢</t>
    <rPh sb="0" eb="2">
      <t>ネンレイ</t>
    </rPh>
    <phoneticPr fontId="2"/>
  </si>
  <si>
    <t xml:space="preserve"> 50- 54</t>
    <phoneticPr fontId="7"/>
  </si>
  <si>
    <t xml:space="preserve"> 20- 24</t>
    <phoneticPr fontId="7"/>
  </si>
  <si>
    <t xml:space="preserve"> 25- 29</t>
    <phoneticPr fontId="7"/>
  </si>
  <si>
    <t>総数　</t>
    <phoneticPr fontId="7"/>
  </si>
  <si>
    <t xml:space="preserve"> 30- 34</t>
    <phoneticPr fontId="7"/>
  </si>
  <si>
    <t>男</t>
    <phoneticPr fontId="7"/>
  </si>
  <si>
    <t>女</t>
    <phoneticPr fontId="7"/>
  </si>
  <si>
    <t>Total</t>
    <phoneticPr fontId="7"/>
  </si>
  <si>
    <t>Men</t>
    <phoneticPr fontId="7"/>
  </si>
  <si>
    <t xml:space="preserve"> 60- 64</t>
    <phoneticPr fontId="7"/>
  </si>
  <si>
    <t>Women</t>
    <phoneticPr fontId="7"/>
  </si>
  <si>
    <t>年齢　</t>
    <phoneticPr fontId="7"/>
  </si>
  <si>
    <t xml:space="preserve"> 35- 39</t>
    <phoneticPr fontId="7"/>
  </si>
  <si>
    <t xml:space="preserve"> 45- 49</t>
    <phoneticPr fontId="7"/>
  </si>
  <si>
    <t xml:space="preserve"> 55- 59</t>
    <phoneticPr fontId="7"/>
  </si>
  <si>
    <t xml:space="preserve"> 70- 74</t>
    <phoneticPr fontId="7"/>
  </si>
  <si>
    <t xml:space="preserve"> 75- 79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</si>
  <si>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</si>
  <si>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</si>
  <si>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</si>
  <si>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</si>
  <si>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</si>
  <si>
    <t>現在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</si>
</sst>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2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&#9317;&#24180;&#40802;&#21029;&#12288;&#20196;&#21644;&#65300;&#24180;&#65297;&#26376;&#22577;&#21578;&#20998;&#12363;&#1242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平成24年９月 (日本人）"/>
      <sheetName val="平成24年９月 (外国人)"/>
      <sheetName val="平成24年10月 (日本人）"/>
      <sheetName val="平成24年10月（外国人)"/>
      <sheetName val="平成24年11月 (日本人）"/>
      <sheetName val="平成24年11月（外国人) "/>
      <sheetName val="平成24年12月 (日本人）"/>
      <sheetName val="平成24年12月（外国人) "/>
      <sheetName val="平成25年１月（日本人）"/>
      <sheetName val="平成25年1月（外国人) "/>
      <sheetName val="平成25年2月（日本人）"/>
      <sheetName val="平成25年2月（外国人)"/>
      <sheetName val="平成25年3月 (日本人）"/>
      <sheetName val="平成25年3月（外国人) "/>
      <sheetName val="平成25年４月 (日本人）"/>
      <sheetName val="平成25年４月（外国人) "/>
      <sheetName val="平成25年5月 (日本人）"/>
      <sheetName val="平成25年5月（外国人) "/>
      <sheetName val="平成25年6月 (日本人）"/>
      <sheetName val="平成25年6月（外国人) "/>
      <sheetName val="平成25年7月 (日本人） "/>
      <sheetName val="平成25年7月（外国人) "/>
      <sheetName val="平成25年８月（外国人) "/>
      <sheetName val="平成25年9月 (日本人)"/>
      <sheetName val="平成25年9月（外国人) "/>
      <sheetName val="平成25年10月 (日本人) "/>
      <sheetName val="平成25年10月（外国人) "/>
      <sheetName val="平成25年11月 (日本人)  "/>
      <sheetName val="平成25年11月（外国人) "/>
      <sheetName val="平成25年12月 (日本人) "/>
      <sheetName val="平成25年12月（外国人) "/>
      <sheetName val="平成26年1月 (日本人) "/>
      <sheetName val="平成26年1月（外国人) "/>
      <sheetName val="平成26年2月(日本人)"/>
      <sheetName val="平成26年2月（外国人)"/>
      <sheetName val="平成26年3月(日本人)"/>
      <sheetName val="平成26年3月（外国人)"/>
      <sheetName val="平成26年4月(日本人) "/>
      <sheetName val="平成26年4月（外国人) "/>
      <sheetName val="平成26年5月(日本人)"/>
      <sheetName val="平成26年5月(外国人)"/>
      <sheetName val="平成26年6月(日本人) "/>
      <sheetName val="平成26年6月(外国人) "/>
      <sheetName val="平成26年7月(日本人) "/>
      <sheetName val="平成26年7月(外国人)  "/>
      <sheetName val="平成26年8月(日本人) "/>
      <sheetName val="平成26年8月(外国人) "/>
      <sheetName val="平成26年9月(日本人) "/>
      <sheetName val="平成26年9月(外国人) "/>
      <sheetName val="平成26年10月(日本人) "/>
      <sheetName val="平成26年10月(外国人) "/>
      <sheetName val="平成26年11月(日本人)"/>
      <sheetName val="平成26年11月(外国人)"/>
      <sheetName val="平成26年12月(日本人)"/>
      <sheetName val="平成26年12月(外国人)"/>
      <sheetName val="平成27年1月(日本人)"/>
      <sheetName val="平成27年1月(外国人) "/>
      <sheetName val="平成27年2月(日本人)"/>
      <sheetName val="平成27年2月(外国人)"/>
      <sheetName val="平成27年3月(日本人)"/>
      <sheetName val="平成27年3月(外国人)"/>
      <sheetName val="平成27年4月(日本人)"/>
      <sheetName val="平成27年4月(外国人)"/>
      <sheetName val="平成27年5月(日本人)"/>
      <sheetName val="平成27年5月(外国人)"/>
      <sheetName val="平成27年6月(日本人)"/>
      <sheetName val="平成27年6月(外国人)"/>
      <sheetName val="平成27年7月(日本人)"/>
      <sheetName val="平成27年7月(外国人)"/>
      <sheetName val="平成27年8月(日本人) "/>
      <sheetName val="平成27年8月(外国人)"/>
      <sheetName val="平成27年9月(日本人)"/>
      <sheetName val="平成27年9月(外国人)"/>
      <sheetName val="平成27年10月(日本人) "/>
      <sheetName val="平成27年10月(外国人) "/>
      <sheetName val="平成27年11月(日本人)"/>
      <sheetName val="平成27年11月(外国人)"/>
      <sheetName val="平成27年12月(日本人)"/>
      <sheetName val="平成27年12月(外国人)"/>
      <sheetName val="平成28年1月(日本人)"/>
      <sheetName val="平成28年1月(外国人)"/>
      <sheetName val="平成28年2月(日本人)"/>
      <sheetName val="平成28年2月(外国人)"/>
      <sheetName val="平成28年3月(日本人) "/>
      <sheetName val="平成28年3月(外国人) "/>
      <sheetName val="平成28年４月(日本人)"/>
      <sheetName val="平成28年４月(外国人) "/>
      <sheetName val="平成28年6月(日本人)"/>
      <sheetName val="平成28年6月(外国人)"/>
      <sheetName val="平成28年7月(日本人)"/>
      <sheetName val="平成28年7月(外国人)"/>
      <sheetName val="平成28年8月(日本人) "/>
      <sheetName val="平成28年8月(外国人) "/>
      <sheetName val="平成28年9月(日本人)"/>
      <sheetName val="平成28年9月(外国人) "/>
      <sheetName val="平成28年10月(日本人)"/>
      <sheetName val="平成28年10月(外国人)"/>
      <sheetName val="平成28年11月(日本人) "/>
      <sheetName val="平成28年11月(外国人) "/>
      <sheetName val="平成28年12月(日本人)  "/>
      <sheetName val="平成28年12月(外国人)  "/>
      <sheetName val="平成28年５月(日本人) "/>
      <sheetName val="平成28年５月(外国人) "/>
      <sheetName val="合算分"/>
      <sheetName val="原紙"/>
      <sheetName val="令3年12月(日本人) "/>
      <sheetName val="令3年12月(外国人) "/>
      <sheetName val="令3年12月(日+外) "/>
      <sheetName val="令4年1月(日本人) "/>
      <sheetName val="令4年1月(外国人) "/>
      <sheetName val="令4年1月(日+外) "/>
      <sheetName val="令4年２月(日本人)"/>
      <sheetName val="令4年２月(外国人)"/>
      <sheetName val="令4年２月(日+外)"/>
      <sheetName val="令4年3月(日本人)"/>
      <sheetName val="令4年3月(外国人)"/>
      <sheetName val="令4年3月(日+外) "/>
      <sheetName val="令4年4月(日本人)"/>
      <sheetName val="令4年4月(外国人)"/>
      <sheetName val="令4年4月(日+外)"/>
      <sheetName val="令4年5月(日本人)"/>
      <sheetName val="令4年5月(外国人) "/>
      <sheetName val="令4年5月(日+外)"/>
      <sheetName val="令４年６月（日本人）"/>
      <sheetName val="令４年６月（外国人）"/>
      <sheetName val="令４年６月（日＋外）"/>
      <sheetName val="令4年７月(日本人)"/>
      <sheetName val="令4年７月(外国人)"/>
      <sheetName val="令4年７月(日+外)"/>
      <sheetName val="令4年８月(日本人) "/>
      <sheetName val="令4年８月(外国人)"/>
      <sheetName val="令4年８月(日+外) "/>
      <sheetName val="令4年9月(日本人) "/>
      <sheetName val="令4年9月(外国人) "/>
      <sheetName val="令4年9月(日+外) "/>
      <sheetName val="令4年10月(日本人) "/>
      <sheetName val="令4年10月(外国人)  "/>
      <sheetName val="令4年10月(日+外)  "/>
      <sheetName val="令4年11月(日本人) "/>
      <sheetName val="令4年11月(外国人)  "/>
      <sheetName val="令4年11月(日+外) "/>
      <sheetName val="令4年12月(日本人)  "/>
      <sheetName val="令4年12月(外国人) "/>
      <sheetName val="令4年12月(日+外) "/>
      <sheetName val="令5年1月(日本人) "/>
      <sheetName val="令5年1月(外国人) "/>
      <sheetName val="令5年1月(日+外)"/>
      <sheetName val="令5年2月(日本人)"/>
      <sheetName val="令５年２月(外国人)  "/>
      <sheetName val="令５年２月(日+外)  "/>
      <sheetName val="令5年３月(日本人) "/>
      <sheetName val="令５年３月(外国人)  "/>
      <sheetName val="令５年３月(日+外)  "/>
      <sheetName val="令5年４月(日本人) "/>
      <sheetName val="令５年４月(外国人) "/>
      <sheetName val="令５年４月(日+外) "/>
      <sheetName val="令5年5月(日本人) "/>
      <sheetName val="令５年5月(外国人) "/>
      <sheetName val="令５年5月(日+外) "/>
      <sheetName val="令5年6月(日本人)  "/>
      <sheetName val="令５年6月(外国人)  "/>
      <sheetName val="令５年6月(日+外)  "/>
      <sheetName val="令5年7月(日本人)"/>
      <sheetName val="令５年7月(外国人)"/>
      <sheetName val="令５年7月(日+外)"/>
      <sheetName val="令5年8月(日本人)"/>
      <sheetName val="令５年8月(外国人)"/>
      <sheetName val="令５年8月(日+外)"/>
      <sheetName val="令5年9月(日本人)"/>
      <sheetName val="令５年9月(外国人)"/>
      <sheetName val="令５年9月(日+外)"/>
      <sheetName val="令5年10月(日本人)"/>
      <sheetName val="令５年10月(外国人)"/>
      <sheetName val="令５年10月(日+外)"/>
      <sheetName val="令5年11月(日本人)"/>
      <sheetName val="令５年11月(外国人)"/>
      <sheetName val="令５年11月(日+外) "/>
      <sheetName val="令5年12月(日本人)"/>
      <sheetName val="令５年12月(外国人)"/>
      <sheetName val="令５年12月(日+外)"/>
      <sheetName val="令6年1月(日本人)"/>
      <sheetName val="令6年1月(外国人)"/>
      <sheetName val="令6年1月(日+外)"/>
      <sheetName val="令6年２月(日本人) "/>
      <sheetName val="令6年２月(外国人) "/>
      <sheetName val="令6年２月(日+外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>
        <row r="3">
          <cell r="O3">
            <v>45292</v>
          </cell>
        </row>
      </sheetData>
      <sheetData sheetId="181"/>
      <sheetData sheetId="182"/>
      <sheetData sheetId="183"/>
      <sheetData sheetId="184"/>
      <sheetData sheetId="185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52"/>
  </sheetPr>
  <dimension ref="A1:Y50"/>
  <sheetViews>
    <sheetView view="pageBreakPreview" zoomScale="90" zoomScaleNormal="90" zoomScaleSheetLayoutView="90" workbookViewId="0">
      <selection activeCell="Z17" sqref="Z1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"/>
      <c r="T1" s="1"/>
      <c r="U1" s="1"/>
      <c r="V1" s="1"/>
    </row>
    <row r="2" spans="1: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8">
        <v>45261</v>
      </c>
      <c r="P3" s="19"/>
      <c r="Q3" s="19"/>
      <c r="R3" s="20" t="s">
        <v>51</v>
      </c>
      <c r="S3" s="1"/>
      <c r="T3" s="1"/>
      <c r="U3" s="1"/>
      <c r="V3" s="1"/>
    </row>
    <row r="4" spans="1:25" ht="15" customHeight="1">
      <c r="A4" s="3" t="s">
        <v>14</v>
      </c>
      <c r="B4" s="3" t="s">
        <v>28</v>
      </c>
      <c r="C4" s="3" t="s">
        <v>39</v>
      </c>
      <c r="D4" s="3" t="s">
        <v>42</v>
      </c>
      <c r="E4" s="10" t="s">
        <v>35</v>
      </c>
      <c r="F4" s="12" t="s">
        <v>41</v>
      </c>
      <c r="G4" s="15" t="s">
        <v>23</v>
      </c>
      <c r="H4" s="3" t="s">
        <v>24</v>
      </c>
      <c r="I4" s="3" t="s">
        <v>28</v>
      </c>
      <c r="J4" s="3" t="s">
        <v>39</v>
      </c>
      <c r="K4" s="3" t="s">
        <v>42</v>
      </c>
      <c r="L4" s="10" t="s">
        <v>35</v>
      </c>
      <c r="M4" s="12" t="s">
        <v>41</v>
      </c>
      <c r="N4" s="15" t="s">
        <v>23</v>
      </c>
      <c r="O4" s="3" t="s">
        <v>24</v>
      </c>
      <c r="P4" s="3" t="s">
        <v>11</v>
      </c>
      <c r="Q4" s="3" t="s">
        <v>39</v>
      </c>
      <c r="R4" s="3" t="s">
        <v>42</v>
      </c>
      <c r="S4" s="10" t="s">
        <v>35</v>
      </c>
      <c r="T4" s="12" t="s">
        <v>41</v>
      </c>
      <c r="U4" s="15" t="s">
        <v>23</v>
      </c>
      <c r="V4" s="1"/>
    </row>
    <row r="5" spans="1:25" ht="15" customHeight="1">
      <c r="A5" s="4" t="s">
        <v>8</v>
      </c>
      <c r="B5" s="5">
        <v>82221</v>
      </c>
      <c r="C5" s="5">
        <v>39664</v>
      </c>
      <c r="D5" s="5">
        <v>42557</v>
      </c>
      <c r="E5" s="11">
        <v>3796244</v>
      </c>
      <c r="F5" s="13">
        <v>1777848</v>
      </c>
      <c r="G5" s="16">
        <v>2018396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V5" s="1"/>
      <c r="W5" s="4" t="s">
        <v>52</v>
      </c>
      <c r="X5" s="4" t="s">
        <v>21</v>
      </c>
      <c r="Y5" s="22" t="s">
        <v>48</v>
      </c>
    </row>
    <row r="6" spans="1:25" ht="15" customHeight="1">
      <c r="A6" s="5" t="s">
        <v>5</v>
      </c>
      <c r="B6" s="5">
        <v>2859</v>
      </c>
      <c r="C6" s="5">
        <v>1445</v>
      </c>
      <c r="D6" s="5">
        <v>1414</v>
      </c>
      <c r="E6" s="11">
        <v>6158</v>
      </c>
      <c r="F6" s="13">
        <v>3117</v>
      </c>
      <c r="G6" s="16">
        <v>3041</v>
      </c>
      <c r="H6" s="5" t="s">
        <v>25</v>
      </c>
      <c r="I6" s="5">
        <v>5232</v>
      </c>
      <c r="J6" s="5">
        <v>2528</v>
      </c>
      <c r="K6" s="5">
        <v>2704</v>
      </c>
      <c r="L6" s="11">
        <v>193967</v>
      </c>
      <c r="M6" s="13">
        <v>93791</v>
      </c>
      <c r="N6" s="16">
        <v>100176</v>
      </c>
      <c r="O6" s="5" t="s">
        <v>3</v>
      </c>
      <c r="P6" s="5">
        <v>4299</v>
      </c>
      <c r="Q6" s="5">
        <v>2070</v>
      </c>
      <c r="R6" s="5">
        <v>2229</v>
      </c>
      <c r="S6" s="11">
        <f>SUM(S7:S11)</f>
        <v>310252</v>
      </c>
      <c r="T6" s="13">
        <f>SUM(T7:T11)</f>
        <v>149302</v>
      </c>
      <c r="U6" s="16">
        <f>SUM(U7:U11)</f>
        <v>160950</v>
      </c>
      <c r="V6" s="1"/>
      <c r="W6" s="21" t="s">
        <v>18</v>
      </c>
      <c r="X6" s="4">
        <f>SUM(B6+B12+B18)</f>
        <v>9560</v>
      </c>
      <c r="Y6" s="23">
        <f>AVERAGE(X6/(B5-P47))</f>
        <v>0.11627199863781759</v>
      </c>
    </row>
    <row r="7" spans="1:25" ht="15" customHeight="1">
      <c r="A7" s="6">
        <v>0</v>
      </c>
      <c r="B7" s="5">
        <v>467</v>
      </c>
      <c r="C7" s="9">
        <v>236</v>
      </c>
      <c r="D7" s="9">
        <v>231</v>
      </c>
      <c r="E7" s="11">
        <v>0</v>
      </c>
      <c r="F7" s="14">
        <v>0</v>
      </c>
      <c r="G7" s="17">
        <v>0</v>
      </c>
      <c r="H7" s="6">
        <v>35</v>
      </c>
      <c r="I7" s="5">
        <v>976</v>
      </c>
      <c r="J7" s="9">
        <v>469</v>
      </c>
      <c r="K7" s="9">
        <v>507</v>
      </c>
      <c r="L7" s="11">
        <v>34160</v>
      </c>
      <c r="M7" s="14">
        <v>16415</v>
      </c>
      <c r="N7" s="17">
        <v>17745</v>
      </c>
      <c r="O7" s="6">
        <v>70</v>
      </c>
      <c r="P7" s="5">
        <v>729</v>
      </c>
      <c r="Q7" s="9">
        <v>376</v>
      </c>
      <c r="R7" s="9">
        <v>353</v>
      </c>
      <c r="S7" s="11">
        <f>SUM(T7:U7)</f>
        <v>51030</v>
      </c>
      <c r="T7" s="14">
        <f>SUMPRODUCT(O7*Q7)</f>
        <v>26320</v>
      </c>
      <c r="U7" s="17">
        <f>SUMPRODUCT(O7*R7)</f>
        <v>24710</v>
      </c>
      <c r="V7" s="1"/>
      <c r="W7" s="21" t="s">
        <v>0</v>
      </c>
      <c r="X7" s="4">
        <f>SUM(B24+B30+B36+B42+I6+I12+I18+I24+I30+I36)</f>
        <v>52677</v>
      </c>
      <c r="Y7" s="23">
        <f>AVERAGE(X7/(B5-P47))</f>
        <v>0.6406757397745102</v>
      </c>
    </row>
    <row r="8" spans="1:25" ht="15" customHeight="1">
      <c r="A8" s="6">
        <v>1</v>
      </c>
      <c r="B8" s="5">
        <v>547</v>
      </c>
      <c r="C8" s="9">
        <v>274</v>
      </c>
      <c r="D8" s="9">
        <v>273</v>
      </c>
      <c r="E8" s="11">
        <v>547</v>
      </c>
      <c r="F8" s="14">
        <v>274</v>
      </c>
      <c r="G8" s="17">
        <v>273</v>
      </c>
      <c r="H8" s="6">
        <v>36</v>
      </c>
      <c r="I8" s="5">
        <v>1017</v>
      </c>
      <c r="J8" s="9">
        <v>476</v>
      </c>
      <c r="K8" s="9">
        <v>541</v>
      </c>
      <c r="L8" s="11">
        <v>36612</v>
      </c>
      <c r="M8" s="14">
        <v>17136</v>
      </c>
      <c r="N8" s="17">
        <v>19476</v>
      </c>
      <c r="O8" s="6">
        <v>71</v>
      </c>
      <c r="P8" s="5">
        <v>824</v>
      </c>
      <c r="Q8" s="9">
        <v>398</v>
      </c>
      <c r="R8" s="9">
        <v>426</v>
      </c>
      <c r="S8" s="11">
        <f>SUM(T8:U8)</f>
        <v>58504</v>
      </c>
      <c r="T8" s="14">
        <f>SUMPRODUCT(O8*Q8)</f>
        <v>28258</v>
      </c>
      <c r="U8" s="17">
        <f>SUMPRODUCT(O8*R8)</f>
        <v>30246</v>
      </c>
      <c r="V8" s="1"/>
      <c r="W8" s="21" t="s">
        <v>9</v>
      </c>
      <c r="X8" s="4">
        <f>SUM(I42+P6+P12+P18+P24+P30+P36+P42)</f>
        <v>19984</v>
      </c>
      <c r="Y8" s="23">
        <f>AVERAGE(X8/(B5-P47))</f>
        <v>0.24305226158767224</v>
      </c>
    </row>
    <row r="9" spans="1:25" ht="15" customHeight="1">
      <c r="A9" s="6">
        <v>2</v>
      </c>
      <c r="B9" s="5">
        <v>574</v>
      </c>
      <c r="C9" s="9">
        <v>278</v>
      </c>
      <c r="D9" s="9">
        <v>296</v>
      </c>
      <c r="E9" s="11">
        <v>1148</v>
      </c>
      <c r="F9" s="14">
        <v>556</v>
      </c>
      <c r="G9" s="17">
        <v>592</v>
      </c>
      <c r="H9" s="6">
        <v>37</v>
      </c>
      <c r="I9" s="5">
        <v>1038</v>
      </c>
      <c r="J9" s="9">
        <v>490</v>
      </c>
      <c r="K9" s="9">
        <v>548</v>
      </c>
      <c r="L9" s="11">
        <v>38406</v>
      </c>
      <c r="M9" s="14">
        <v>18130</v>
      </c>
      <c r="N9" s="17">
        <v>20276</v>
      </c>
      <c r="O9" s="6">
        <v>72</v>
      </c>
      <c r="P9" s="5">
        <v>796</v>
      </c>
      <c r="Q9" s="9">
        <v>378</v>
      </c>
      <c r="R9" s="9">
        <v>418</v>
      </c>
      <c r="S9" s="11">
        <f>SUM(T9:U9)</f>
        <v>57312</v>
      </c>
      <c r="T9" s="14">
        <f>SUMPRODUCT(O9*Q9)</f>
        <v>27216</v>
      </c>
      <c r="U9" s="17">
        <f>SUMPRODUCT(O9*R9)</f>
        <v>30096</v>
      </c>
      <c r="V9" s="1"/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621</v>
      </c>
      <c r="C10" s="9">
        <v>341</v>
      </c>
      <c r="D10" s="9">
        <v>280</v>
      </c>
      <c r="E10" s="11">
        <v>1863</v>
      </c>
      <c r="F10" s="14">
        <v>1023</v>
      </c>
      <c r="G10" s="17">
        <v>840</v>
      </c>
      <c r="H10" s="6">
        <v>38</v>
      </c>
      <c r="I10" s="5">
        <v>1050</v>
      </c>
      <c r="J10" s="9">
        <v>517</v>
      </c>
      <c r="K10" s="9">
        <v>533</v>
      </c>
      <c r="L10" s="11">
        <v>39900</v>
      </c>
      <c r="M10" s="14">
        <v>19646</v>
      </c>
      <c r="N10" s="17">
        <v>20254</v>
      </c>
      <c r="O10" s="6">
        <v>73</v>
      </c>
      <c r="P10" s="5">
        <v>894</v>
      </c>
      <c r="Q10" s="9">
        <v>424</v>
      </c>
      <c r="R10" s="9">
        <v>470</v>
      </c>
      <c r="S10" s="11">
        <f>SUM(T10:U10)</f>
        <v>65262</v>
      </c>
      <c r="T10" s="14">
        <f>SUMPRODUCT(O10*Q10)</f>
        <v>30952</v>
      </c>
      <c r="U10" s="17">
        <f>SUMPRODUCT(O10*R10)</f>
        <v>34310</v>
      </c>
      <c r="V10" s="1"/>
    </row>
    <row r="11" spans="1:25" ht="15" customHeight="1">
      <c r="A11" s="6">
        <v>4</v>
      </c>
      <c r="B11" s="5">
        <v>650</v>
      </c>
      <c r="C11" s="9">
        <v>316</v>
      </c>
      <c r="D11" s="9">
        <v>334</v>
      </c>
      <c r="E11" s="11">
        <v>2600</v>
      </c>
      <c r="F11" s="14">
        <v>1264</v>
      </c>
      <c r="G11" s="17">
        <v>1336</v>
      </c>
      <c r="H11" s="6">
        <v>39</v>
      </c>
      <c r="I11" s="5">
        <v>1151</v>
      </c>
      <c r="J11" s="9">
        <v>576</v>
      </c>
      <c r="K11" s="9">
        <v>575</v>
      </c>
      <c r="L11" s="11">
        <v>44889</v>
      </c>
      <c r="M11" s="14">
        <v>22464</v>
      </c>
      <c r="N11" s="17">
        <v>22425</v>
      </c>
      <c r="O11" s="6">
        <v>74</v>
      </c>
      <c r="P11" s="5">
        <v>1056</v>
      </c>
      <c r="Q11" s="9">
        <v>494</v>
      </c>
      <c r="R11" s="9">
        <v>562</v>
      </c>
      <c r="S11" s="11">
        <f>SUM(T11:U11)</f>
        <v>78144</v>
      </c>
      <c r="T11" s="14">
        <f>SUMPRODUCT(O11*Q11)</f>
        <v>36556</v>
      </c>
      <c r="U11" s="17">
        <f>SUMPRODUCT(O11*R11)</f>
        <v>41588</v>
      </c>
      <c r="V11" s="1"/>
    </row>
    <row r="12" spans="1:25" ht="15" customHeight="1">
      <c r="A12" s="5" t="s">
        <v>13</v>
      </c>
      <c r="B12" s="5">
        <v>3473</v>
      </c>
      <c r="C12" s="5">
        <v>1797</v>
      </c>
      <c r="D12" s="5">
        <v>1676</v>
      </c>
      <c r="E12" s="11">
        <v>24345</v>
      </c>
      <c r="F12" s="13">
        <v>12558</v>
      </c>
      <c r="G12" s="16">
        <v>11787</v>
      </c>
      <c r="H12" s="5" t="s">
        <v>10</v>
      </c>
      <c r="I12" s="5">
        <v>5938</v>
      </c>
      <c r="J12" s="5">
        <v>2943</v>
      </c>
      <c r="K12" s="5">
        <v>2995</v>
      </c>
      <c r="L12" s="11">
        <v>249637</v>
      </c>
      <c r="M12" s="13">
        <v>123808</v>
      </c>
      <c r="N12" s="16">
        <v>125829</v>
      </c>
      <c r="O12" s="5" t="s">
        <v>49</v>
      </c>
      <c r="P12" s="5">
        <v>4149</v>
      </c>
      <c r="Q12" s="5">
        <v>1831</v>
      </c>
      <c r="R12" s="5">
        <v>2318</v>
      </c>
      <c r="S12" s="11">
        <f>SUM(S13:S17)</f>
        <v>318678</v>
      </c>
      <c r="T12" s="13">
        <f>SUM(T13:T17)</f>
        <v>140538</v>
      </c>
      <c r="U12" s="16">
        <f>SUM(U13:U17)</f>
        <v>178140</v>
      </c>
      <c r="V12" s="1"/>
    </row>
    <row r="13" spans="1:25" ht="15" customHeight="1">
      <c r="A13" s="6">
        <v>5</v>
      </c>
      <c r="B13" s="5">
        <v>658</v>
      </c>
      <c r="C13" s="9">
        <v>336</v>
      </c>
      <c r="D13" s="9">
        <v>322</v>
      </c>
      <c r="E13" s="11">
        <v>3290</v>
      </c>
      <c r="F13" s="14">
        <v>1680</v>
      </c>
      <c r="G13" s="17">
        <v>1610</v>
      </c>
      <c r="H13" s="6">
        <v>40</v>
      </c>
      <c r="I13" s="5">
        <v>1130</v>
      </c>
      <c r="J13" s="9">
        <v>551</v>
      </c>
      <c r="K13" s="9">
        <v>579</v>
      </c>
      <c r="L13" s="11">
        <v>45200</v>
      </c>
      <c r="M13" s="14">
        <v>22040</v>
      </c>
      <c r="N13" s="17">
        <v>23160</v>
      </c>
      <c r="O13" s="6">
        <v>75</v>
      </c>
      <c r="P13" s="5">
        <v>999</v>
      </c>
      <c r="Q13" s="9">
        <v>461</v>
      </c>
      <c r="R13" s="9">
        <v>538</v>
      </c>
      <c r="S13" s="11">
        <f>SUM(T13:U13)</f>
        <v>74925</v>
      </c>
      <c r="T13" s="14">
        <f>SUMPRODUCT(O13*Q13)</f>
        <v>34575</v>
      </c>
      <c r="U13" s="17">
        <f>SUMPRODUCT(O13*R13)</f>
        <v>40350</v>
      </c>
      <c r="V13" s="1"/>
    </row>
    <row r="14" spans="1:25" ht="15" customHeight="1">
      <c r="A14" s="6">
        <v>6</v>
      </c>
      <c r="B14" s="5">
        <v>724</v>
      </c>
      <c r="C14" s="9">
        <v>394</v>
      </c>
      <c r="D14" s="9">
        <v>330</v>
      </c>
      <c r="E14" s="11">
        <v>4344</v>
      </c>
      <c r="F14" s="14">
        <v>2364</v>
      </c>
      <c r="G14" s="17">
        <v>1980</v>
      </c>
      <c r="H14" s="6">
        <v>41</v>
      </c>
      <c r="I14" s="5">
        <v>1170</v>
      </c>
      <c r="J14" s="9">
        <v>572</v>
      </c>
      <c r="K14" s="9">
        <v>598</v>
      </c>
      <c r="L14" s="11">
        <v>47970</v>
      </c>
      <c r="M14" s="14">
        <v>23452</v>
      </c>
      <c r="N14" s="17">
        <v>24518</v>
      </c>
      <c r="O14" s="6">
        <v>76</v>
      </c>
      <c r="P14" s="5">
        <v>983</v>
      </c>
      <c r="Q14" s="9">
        <v>452</v>
      </c>
      <c r="R14" s="9">
        <v>531</v>
      </c>
      <c r="S14" s="11">
        <f>SUM(T14:U14)</f>
        <v>74708</v>
      </c>
      <c r="T14" s="14">
        <f>SUMPRODUCT(O14*Q14)</f>
        <v>34352</v>
      </c>
      <c r="U14" s="17">
        <f>SUMPRODUCT(O14*R14)</f>
        <v>40356</v>
      </c>
      <c r="V14" s="1"/>
    </row>
    <row r="15" spans="1:25" ht="15" customHeight="1">
      <c r="A15" s="6">
        <v>7</v>
      </c>
      <c r="B15" s="5">
        <v>696</v>
      </c>
      <c r="C15" s="9">
        <v>360</v>
      </c>
      <c r="D15" s="9">
        <v>336</v>
      </c>
      <c r="E15" s="11">
        <v>4872</v>
      </c>
      <c r="F15" s="14">
        <v>2520</v>
      </c>
      <c r="G15" s="17">
        <v>2352</v>
      </c>
      <c r="H15" s="6">
        <v>42</v>
      </c>
      <c r="I15" s="5">
        <v>1201</v>
      </c>
      <c r="J15" s="9">
        <v>577</v>
      </c>
      <c r="K15" s="9">
        <v>624</v>
      </c>
      <c r="L15" s="11">
        <v>50442</v>
      </c>
      <c r="M15" s="14">
        <v>24234</v>
      </c>
      <c r="N15" s="17">
        <v>26208</v>
      </c>
      <c r="O15" s="6">
        <v>77</v>
      </c>
      <c r="P15" s="5">
        <v>731</v>
      </c>
      <c r="Q15" s="9">
        <v>309</v>
      </c>
      <c r="R15" s="9">
        <v>422</v>
      </c>
      <c r="S15" s="11">
        <f>SUM(T15:U15)</f>
        <v>56287</v>
      </c>
      <c r="T15" s="14">
        <f>SUMPRODUCT(O15*Q15)</f>
        <v>23793</v>
      </c>
      <c r="U15" s="17">
        <f>SUMPRODUCT(O15*R15)</f>
        <v>32494</v>
      </c>
      <c r="V15" s="1"/>
    </row>
    <row r="16" spans="1:25" ht="15" customHeight="1">
      <c r="A16" s="6">
        <v>8</v>
      </c>
      <c r="B16" s="5">
        <v>716</v>
      </c>
      <c r="C16" s="9">
        <v>369</v>
      </c>
      <c r="D16" s="9">
        <v>347</v>
      </c>
      <c r="E16" s="11">
        <v>5728</v>
      </c>
      <c r="F16" s="14">
        <v>2952</v>
      </c>
      <c r="G16" s="17">
        <v>2776</v>
      </c>
      <c r="H16" s="6">
        <v>43</v>
      </c>
      <c r="I16" s="5">
        <v>1203</v>
      </c>
      <c r="J16" s="9">
        <v>610</v>
      </c>
      <c r="K16" s="9">
        <v>593</v>
      </c>
      <c r="L16" s="11">
        <v>51729</v>
      </c>
      <c r="M16" s="14">
        <v>26230</v>
      </c>
      <c r="N16" s="17">
        <v>25499</v>
      </c>
      <c r="O16" s="6">
        <v>78</v>
      </c>
      <c r="P16" s="5">
        <v>686</v>
      </c>
      <c r="Q16" s="9">
        <v>293</v>
      </c>
      <c r="R16" s="9">
        <v>393</v>
      </c>
      <c r="S16" s="11">
        <f>SUM(T16:U16)</f>
        <v>53508</v>
      </c>
      <c r="T16" s="14">
        <f>SUMPRODUCT(O16*Q16)</f>
        <v>22854</v>
      </c>
      <c r="U16" s="17">
        <f>SUMPRODUCT(O16*R16)</f>
        <v>30654</v>
      </c>
      <c r="V16" s="1"/>
    </row>
    <row r="17" spans="1:22" ht="15" customHeight="1">
      <c r="A17" s="6">
        <v>9</v>
      </c>
      <c r="B17" s="5">
        <v>679</v>
      </c>
      <c r="C17" s="9">
        <v>338</v>
      </c>
      <c r="D17" s="9">
        <v>341</v>
      </c>
      <c r="E17" s="11">
        <v>6111</v>
      </c>
      <c r="F17" s="14">
        <v>3042</v>
      </c>
      <c r="G17" s="17">
        <v>3069</v>
      </c>
      <c r="H17" s="6">
        <v>44</v>
      </c>
      <c r="I17" s="5">
        <v>1234</v>
      </c>
      <c r="J17" s="9">
        <v>633</v>
      </c>
      <c r="K17" s="9">
        <v>601</v>
      </c>
      <c r="L17" s="11">
        <v>54296</v>
      </c>
      <c r="M17" s="14">
        <v>27852</v>
      </c>
      <c r="N17" s="17">
        <v>26444</v>
      </c>
      <c r="O17" s="6">
        <v>79</v>
      </c>
      <c r="P17" s="5">
        <v>750</v>
      </c>
      <c r="Q17" s="9">
        <v>316</v>
      </c>
      <c r="R17" s="9">
        <v>434</v>
      </c>
      <c r="S17" s="11">
        <f>SUM(T17:U17)</f>
        <v>59250</v>
      </c>
      <c r="T17" s="14">
        <f>SUMPRODUCT(O17*Q17)</f>
        <v>24964</v>
      </c>
      <c r="U17" s="17">
        <f>SUMPRODUCT(O17*R17)</f>
        <v>34286</v>
      </c>
      <c r="V17" s="1"/>
    </row>
    <row r="18" spans="1:22" ht="15" customHeight="1">
      <c r="A18" s="5" t="s">
        <v>15</v>
      </c>
      <c r="B18" s="5">
        <v>3228</v>
      </c>
      <c r="C18" s="5">
        <v>1637</v>
      </c>
      <c r="D18" s="5">
        <v>1591</v>
      </c>
      <c r="E18" s="11">
        <v>38472</v>
      </c>
      <c r="F18" s="13">
        <v>19523</v>
      </c>
      <c r="G18" s="16">
        <v>18949</v>
      </c>
      <c r="H18" s="5" t="s">
        <v>44</v>
      </c>
      <c r="I18" s="5">
        <v>6409</v>
      </c>
      <c r="J18" s="5">
        <v>3253</v>
      </c>
      <c r="K18" s="5">
        <v>3156</v>
      </c>
      <c r="L18" s="11">
        <v>301410</v>
      </c>
      <c r="M18" s="13">
        <v>152906</v>
      </c>
      <c r="N18" s="16">
        <v>148504</v>
      </c>
      <c r="O18" s="5" t="s">
        <v>6</v>
      </c>
      <c r="P18" s="5">
        <v>3496</v>
      </c>
      <c r="Q18" s="5">
        <v>1368</v>
      </c>
      <c r="R18" s="5">
        <v>2128</v>
      </c>
      <c r="S18" s="11">
        <f>SUM(S19:S23)</f>
        <v>286123</v>
      </c>
      <c r="T18" s="13">
        <f>SUM(T19:T23)</f>
        <v>111980</v>
      </c>
      <c r="U18" s="16">
        <f>SUM(U19:U23)</f>
        <v>174143</v>
      </c>
      <c r="V18" s="1"/>
    </row>
    <row r="19" spans="1:22" ht="15" customHeight="1">
      <c r="A19" s="6">
        <v>10</v>
      </c>
      <c r="B19" s="5">
        <v>699</v>
      </c>
      <c r="C19" s="9">
        <v>350</v>
      </c>
      <c r="D19" s="9">
        <v>349</v>
      </c>
      <c r="E19" s="11">
        <v>6990</v>
      </c>
      <c r="F19" s="14">
        <v>3500</v>
      </c>
      <c r="G19" s="17">
        <v>3490</v>
      </c>
      <c r="H19" s="6">
        <v>45</v>
      </c>
      <c r="I19" s="5">
        <v>1237</v>
      </c>
      <c r="J19" s="9">
        <v>621</v>
      </c>
      <c r="K19" s="9">
        <v>616</v>
      </c>
      <c r="L19" s="11">
        <v>55665</v>
      </c>
      <c r="M19" s="14">
        <v>27945</v>
      </c>
      <c r="N19" s="17">
        <v>27720</v>
      </c>
      <c r="O19" s="6">
        <v>80</v>
      </c>
      <c r="P19" s="5">
        <v>782</v>
      </c>
      <c r="Q19" s="9">
        <v>314</v>
      </c>
      <c r="R19" s="9">
        <v>468</v>
      </c>
      <c r="S19" s="11">
        <f>SUM(T19:U19)</f>
        <v>62560</v>
      </c>
      <c r="T19" s="14">
        <f>SUMPRODUCT(O19*Q19)</f>
        <v>25120</v>
      </c>
      <c r="U19" s="17">
        <f>SUMPRODUCT(O19*R19)</f>
        <v>37440</v>
      </c>
      <c r="V19" s="1"/>
    </row>
    <row r="20" spans="1:22" ht="15" customHeight="1">
      <c r="A20" s="6">
        <v>11</v>
      </c>
      <c r="B20" s="5">
        <v>672</v>
      </c>
      <c r="C20" s="9">
        <v>352</v>
      </c>
      <c r="D20" s="9">
        <v>320</v>
      </c>
      <c r="E20" s="11">
        <v>7392</v>
      </c>
      <c r="F20" s="14">
        <v>3872</v>
      </c>
      <c r="G20" s="17">
        <v>3520</v>
      </c>
      <c r="H20" s="6">
        <v>46</v>
      </c>
      <c r="I20" s="5">
        <v>1288</v>
      </c>
      <c r="J20" s="9">
        <v>696</v>
      </c>
      <c r="K20" s="9">
        <v>592</v>
      </c>
      <c r="L20" s="11">
        <v>59248</v>
      </c>
      <c r="M20" s="14">
        <v>32016</v>
      </c>
      <c r="N20" s="17">
        <v>27232</v>
      </c>
      <c r="O20" s="6">
        <v>81</v>
      </c>
      <c r="P20" s="5">
        <v>754</v>
      </c>
      <c r="Q20" s="9">
        <v>278</v>
      </c>
      <c r="R20" s="9">
        <v>476</v>
      </c>
      <c r="S20" s="11">
        <f>SUM(T20:U20)</f>
        <v>61074</v>
      </c>
      <c r="T20" s="14">
        <f>SUMPRODUCT(O20*Q20)</f>
        <v>22518</v>
      </c>
      <c r="U20" s="17">
        <f>SUMPRODUCT(O20*R20)</f>
        <v>38556</v>
      </c>
      <c r="V20" s="1"/>
    </row>
    <row r="21" spans="1:22" ht="15" customHeight="1">
      <c r="A21" s="6">
        <v>12</v>
      </c>
      <c r="B21" s="5">
        <v>655</v>
      </c>
      <c r="C21" s="9">
        <v>317</v>
      </c>
      <c r="D21" s="9">
        <v>338</v>
      </c>
      <c r="E21" s="11">
        <v>7860</v>
      </c>
      <c r="F21" s="14">
        <v>3804</v>
      </c>
      <c r="G21" s="17">
        <v>4056</v>
      </c>
      <c r="H21" s="6">
        <v>47</v>
      </c>
      <c r="I21" s="5">
        <v>1292</v>
      </c>
      <c r="J21" s="9">
        <v>647</v>
      </c>
      <c r="K21" s="9">
        <v>645</v>
      </c>
      <c r="L21" s="11">
        <v>60724</v>
      </c>
      <c r="M21" s="14">
        <v>30409</v>
      </c>
      <c r="N21" s="17">
        <v>30315</v>
      </c>
      <c r="O21" s="6">
        <v>82</v>
      </c>
      <c r="P21" s="5">
        <v>740</v>
      </c>
      <c r="Q21" s="9">
        <v>292</v>
      </c>
      <c r="R21" s="9">
        <v>448</v>
      </c>
      <c r="S21" s="11">
        <f>SUM(T21:U21)</f>
        <v>60680</v>
      </c>
      <c r="T21" s="14">
        <f>SUMPRODUCT(O21*Q21)</f>
        <v>23944</v>
      </c>
      <c r="U21" s="17">
        <f>SUMPRODUCT(O21*R21)</f>
        <v>36736</v>
      </c>
      <c r="V21" s="1"/>
    </row>
    <row r="22" spans="1:22" ht="15" customHeight="1">
      <c r="A22" s="6">
        <v>13</v>
      </c>
      <c r="B22" s="5">
        <v>598</v>
      </c>
      <c r="C22" s="9">
        <v>305</v>
      </c>
      <c r="D22" s="9">
        <v>293</v>
      </c>
      <c r="E22" s="11">
        <v>7774</v>
      </c>
      <c r="F22" s="14">
        <v>3965</v>
      </c>
      <c r="G22" s="17">
        <v>3809</v>
      </c>
      <c r="H22" s="6">
        <v>48</v>
      </c>
      <c r="I22" s="5">
        <v>1235</v>
      </c>
      <c r="J22" s="9">
        <v>625</v>
      </c>
      <c r="K22" s="9">
        <v>610</v>
      </c>
      <c r="L22" s="11">
        <v>59280</v>
      </c>
      <c r="M22" s="14">
        <v>30000</v>
      </c>
      <c r="N22" s="17">
        <v>29280</v>
      </c>
      <c r="O22" s="6">
        <v>83</v>
      </c>
      <c r="P22" s="5">
        <v>671</v>
      </c>
      <c r="Q22" s="9">
        <v>258</v>
      </c>
      <c r="R22" s="9">
        <v>413</v>
      </c>
      <c r="S22" s="11">
        <f>SUM(T22:U22)</f>
        <v>55693</v>
      </c>
      <c r="T22" s="14">
        <f>SUMPRODUCT(O22*Q22)</f>
        <v>21414</v>
      </c>
      <c r="U22" s="17">
        <f>SUMPRODUCT(O22*R22)</f>
        <v>34279</v>
      </c>
      <c r="V22" s="1"/>
    </row>
    <row r="23" spans="1:22" ht="15" customHeight="1">
      <c r="A23" s="6">
        <v>14</v>
      </c>
      <c r="B23" s="5">
        <v>604</v>
      </c>
      <c r="C23" s="9">
        <v>313</v>
      </c>
      <c r="D23" s="9">
        <v>291</v>
      </c>
      <c r="E23" s="11">
        <v>8456</v>
      </c>
      <c r="F23" s="14">
        <v>4382</v>
      </c>
      <c r="G23" s="17">
        <v>4074</v>
      </c>
      <c r="H23" s="6">
        <v>49</v>
      </c>
      <c r="I23" s="5">
        <v>1357</v>
      </c>
      <c r="J23" s="9">
        <v>664</v>
      </c>
      <c r="K23" s="9">
        <v>693</v>
      </c>
      <c r="L23" s="11">
        <v>66493</v>
      </c>
      <c r="M23" s="14">
        <v>32536</v>
      </c>
      <c r="N23" s="17">
        <v>33957</v>
      </c>
      <c r="O23" s="6">
        <v>84</v>
      </c>
      <c r="P23" s="5">
        <v>549</v>
      </c>
      <c r="Q23" s="9">
        <v>226</v>
      </c>
      <c r="R23" s="9">
        <v>323</v>
      </c>
      <c r="S23" s="11">
        <f>SUM(T23:U23)</f>
        <v>46116</v>
      </c>
      <c r="T23" s="14">
        <f>SUMPRODUCT(O23*Q23)</f>
        <v>18984</v>
      </c>
      <c r="U23" s="17">
        <f>SUMPRODUCT(O23*R23)</f>
        <v>27132</v>
      </c>
      <c r="V23" s="1"/>
    </row>
    <row r="24" spans="1:22" ht="15" customHeight="1">
      <c r="A24" s="5" t="s">
        <v>17</v>
      </c>
      <c r="B24" s="5">
        <v>3180</v>
      </c>
      <c r="C24" s="5">
        <v>1628</v>
      </c>
      <c r="D24" s="5">
        <v>1552</v>
      </c>
      <c r="E24" s="11">
        <v>54191</v>
      </c>
      <c r="F24" s="13">
        <v>27713</v>
      </c>
      <c r="G24" s="16">
        <v>26478</v>
      </c>
      <c r="H24" s="5" t="s">
        <v>22</v>
      </c>
      <c r="I24" s="5">
        <v>6833</v>
      </c>
      <c r="J24" s="5">
        <v>3384</v>
      </c>
      <c r="K24" s="5">
        <v>3449</v>
      </c>
      <c r="L24" s="11">
        <v>355338</v>
      </c>
      <c r="M24" s="13">
        <v>175990</v>
      </c>
      <c r="N24" s="16">
        <v>179348</v>
      </c>
      <c r="O24" s="5" t="s">
        <v>29</v>
      </c>
      <c r="P24" s="5">
        <v>2427</v>
      </c>
      <c r="Q24" s="5">
        <v>850</v>
      </c>
      <c r="R24" s="5">
        <v>1577</v>
      </c>
      <c r="S24" s="11">
        <f>SUM(S25:S29)</f>
        <v>210709</v>
      </c>
      <c r="T24" s="13">
        <f>SUM(T25:T29)</f>
        <v>73758</v>
      </c>
      <c r="U24" s="16">
        <f>SUM(U25:U29)</f>
        <v>136951</v>
      </c>
      <c r="V24" s="1"/>
    </row>
    <row r="25" spans="1:22" ht="15" customHeight="1">
      <c r="A25" s="6">
        <v>15</v>
      </c>
      <c r="B25" s="5">
        <v>657</v>
      </c>
      <c r="C25" s="9">
        <v>360</v>
      </c>
      <c r="D25" s="9">
        <v>297</v>
      </c>
      <c r="E25" s="11">
        <v>9855</v>
      </c>
      <c r="F25" s="14">
        <v>5400</v>
      </c>
      <c r="G25" s="17">
        <v>4455</v>
      </c>
      <c r="H25" s="6">
        <v>50</v>
      </c>
      <c r="I25" s="5">
        <v>1343</v>
      </c>
      <c r="J25" s="9">
        <v>651</v>
      </c>
      <c r="K25" s="9">
        <v>692</v>
      </c>
      <c r="L25" s="11">
        <v>67150</v>
      </c>
      <c r="M25" s="14">
        <v>32550</v>
      </c>
      <c r="N25" s="17">
        <v>34600</v>
      </c>
      <c r="O25" s="6">
        <v>85</v>
      </c>
      <c r="P25" s="5">
        <v>557</v>
      </c>
      <c r="Q25" s="9">
        <v>202</v>
      </c>
      <c r="R25" s="9">
        <v>355</v>
      </c>
      <c r="S25" s="11">
        <f>SUM(T25:U25)</f>
        <v>47345</v>
      </c>
      <c r="T25" s="14">
        <f>SUMPRODUCT(O25*Q25)</f>
        <v>17170</v>
      </c>
      <c r="U25" s="17">
        <f>SUMPRODUCT(O25*R25)</f>
        <v>30175</v>
      </c>
      <c r="V25" s="1"/>
    </row>
    <row r="26" spans="1:22" ht="15" customHeight="1">
      <c r="A26" s="6">
        <v>16</v>
      </c>
      <c r="B26" s="5">
        <v>612</v>
      </c>
      <c r="C26" s="9">
        <v>300</v>
      </c>
      <c r="D26" s="9">
        <v>312</v>
      </c>
      <c r="E26" s="11">
        <v>9792</v>
      </c>
      <c r="F26" s="14">
        <v>4800</v>
      </c>
      <c r="G26" s="17">
        <v>4992</v>
      </c>
      <c r="H26" s="6">
        <v>51</v>
      </c>
      <c r="I26" s="5">
        <v>1418</v>
      </c>
      <c r="J26" s="9">
        <v>727</v>
      </c>
      <c r="K26" s="9">
        <v>691</v>
      </c>
      <c r="L26" s="11">
        <v>72318</v>
      </c>
      <c r="M26" s="14">
        <v>37077</v>
      </c>
      <c r="N26" s="17">
        <v>35241</v>
      </c>
      <c r="O26" s="6">
        <v>86</v>
      </c>
      <c r="P26" s="5">
        <v>542</v>
      </c>
      <c r="Q26" s="9">
        <v>194</v>
      </c>
      <c r="R26" s="9">
        <v>348</v>
      </c>
      <c r="S26" s="11">
        <f>SUM(T26:U26)</f>
        <v>46612</v>
      </c>
      <c r="T26" s="14">
        <f>SUMPRODUCT(O26*Q26)</f>
        <v>16684</v>
      </c>
      <c r="U26" s="17">
        <f>SUMPRODUCT(O26*R26)</f>
        <v>29928</v>
      </c>
      <c r="V26" s="1"/>
    </row>
    <row r="27" spans="1:22" ht="15" customHeight="1">
      <c r="A27" s="6">
        <v>17</v>
      </c>
      <c r="B27" s="5">
        <v>579</v>
      </c>
      <c r="C27" s="9">
        <v>292</v>
      </c>
      <c r="D27" s="9">
        <v>287</v>
      </c>
      <c r="E27" s="11">
        <v>9843</v>
      </c>
      <c r="F27" s="14">
        <v>4964</v>
      </c>
      <c r="G27" s="17">
        <v>4879</v>
      </c>
      <c r="H27" s="6">
        <v>52</v>
      </c>
      <c r="I27" s="5">
        <v>1324</v>
      </c>
      <c r="J27" s="9">
        <v>655</v>
      </c>
      <c r="K27" s="9">
        <v>669</v>
      </c>
      <c r="L27" s="11">
        <v>68848</v>
      </c>
      <c r="M27" s="14">
        <v>34060</v>
      </c>
      <c r="N27" s="17">
        <v>34788</v>
      </c>
      <c r="O27" s="6">
        <v>87</v>
      </c>
      <c r="P27" s="5">
        <v>481</v>
      </c>
      <c r="Q27" s="9">
        <v>173</v>
      </c>
      <c r="R27" s="9">
        <v>308</v>
      </c>
      <c r="S27" s="11">
        <f>SUM(T27:U27)</f>
        <v>41847</v>
      </c>
      <c r="T27" s="14">
        <f>SUMPRODUCT(O27*Q27)</f>
        <v>15051</v>
      </c>
      <c r="U27" s="17">
        <f>SUMPRODUCT(O27*R27)</f>
        <v>26796</v>
      </c>
      <c r="V27" s="1"/>
    </row>
    <row r="28" spans="1:22" ht="15" customHeight="1">
      <c r="A28" s="6">
        <v>18</v>
      </c>
      <c r="B28" s="5">
        <v>607</v>
      </c>
      <c r="C28" s="9">
        <v>295</v>
      </c>
      <c r="D28" s="9">
        <v>312</v>
      </c>
      <c r="E28" s="11">
        <v>10926</v>
      </c>
      <c r="F28" s="14">
        <v>5310</v>
      </c>
      <c r="G28" s="17">
        <v>5616</v>
      </c>
      <c r="H28" s="6">
        <v>53</v>
      </c>
      <c r="I28" s="5">
        <v>1370</v>
      </c>
      <c r="J28" s="9">
        <v>651</v>
      </c>
      <c r="K28" s="9">
        <v>719</v>
      </c>
      <c r="L28" s="11">
        <v>72610</v>
      </c>
      <c r="M28" s="14">
        <v>34503</v>
      </c>
      <c r="N28" s="17">
        <v>38107</v>
      </c>
      <c r="O28" s="6">
        <v>88</v>
      </c>
      <c r="P28" s="5">
        <v>478</v>
      </c>
      <c r="Q28" s="9">
        <v>156</v>
      </c>
      <c r="R28" s="9">
        <v>322</v>
      </c>
      <c r="S28" s="11">
        <f>SUM(T28:U28)</f>
        <v>42064</v>
      </c>
      <c r="T28" s="14">
        <f>SUMPRODUCT(O28*Q28)</f>
        <v>13728</v>
      </c>
      <c r="U28" s="17">
        <f>SUMPRODUCT(O28*R28)</f>
        <v>28336</v>
      </c>
      <c r="V28" s="1"/>
    </row>
    <row r="29" spans="1:22" ht="15" customHeight="1">
      <c r="A29" s="6">
        <v>19</v>
      </c>
      <c r="B29" s="5">
        <v>725</v>
      </c>
      <c r="C29" s="9">
        <v>381</v>
      </c>
      <c r="D29" s="9">
        <v>344</v>
      </c>
      <c r="E29" s="11">
        <v>13775</v>
      </c>
      <c r="F29" s="14">
        <v>7239</v>
      </c>
      <c r="G29" s="17">
        <v>6536</v>
      </c>
      <c r="H29" s="6">
        <v>54</v>
      </c>
      <c r="I29" s="5">
        <v>1378</v>
      </c>
      <c r="J29" s="9">
        <v>700</v>
      </c>
      <c r="K29" s="9">
        <v>678</v>
      </c>
      <c r="L29" s="11">
        <v>74412</v>
      </c>
      <c r="M29" s="14">
        <v>37800</v>
      </c>
      <c r="N29" s="17">
        <v>36612</v>
      </c>
      <c r="O29" s="6">
        <v>89</v>
      </c>
      <c r="P29" s="5">
        <v>369</v>
      </c>
      <c r="Q29" s="9">
        <v>125</v>
      </c>
      <c r="R29" s="9">
        <v>244</v>
      </c>
      <c r="S29" s="11">
        <f>SUM(T29:U29)</f>
        <v>32841</v>
      </c>
      <c r="T29" s="14">
        <f>SUMPRODUCT(O29*Q29)</f>
        <v>11125</v>
      </c>
      <c r="U29" s="17">
        <f>SUMPRODUCT(O29*R29)</f>
        <v>21716</v>
      </c>
      <c r="V29" s="1"/>
    </row>
    <row r="30" spans="1:22" ht="15" customHeight="1">
      <c r="A30" s="5" t="s">
        <v>27</v>
      </c>
      <c r="B30" s="5">
        <v>4425</v>
      </c>
      <c r="C30" s="5">
        <v>2224</v>
      </c>
      <c r="D30" s="5">
        <v>2201</v>
      </c>
      <c r="E30" s="11">
        <v>98130</v>
      </c>
      <c r="F30" s="13">
        <v>49245</v>
      </c>
      <c r="G30" s="16">
        <v>48885</v>
      </c>
      <c r="H30" s="5" t="s">
        <v>47</v>
      </c>
      <c r="I30" s="5">
        <v>6212</v>
      </c>
      <c r="J30" s="5">
        <v>3254</v>
      </c>
      <c r="K30" s="5">
        <v>2958</v>
      </c>
      <c r="L30" s="11">
        <v>353831</v>
      </c>
      <c r="M30" s="13">
        <v>185475</v>
      </c>
      <c r="N30" s="16">
        <v>168356</v>
      </c>
      <c r="O30" s="5" t="s">
        <v>50</v>
      </c>
      <c r="P30" s="5">
        <v>1258</v>
      </c>
      <c r="Q30" s="5">
        <v>370</v>
      </c>
      <c r="R30" s="5">
        <v>888</v>
      </c>
      <c r="S30" s="11">
        <f>SUM(S31:S35)</f>
        <v>115170</v>
      </c>
      <c r="T30" s="13">
        <f>SUM(T31:T35)</f>
        <v>33792</v>
      </c>
      <c r="U30" s="16">
        <f>SUM(U31:U35)</f>
        <v>81378</v>
      </c>
      <c r="V30" s="1"/>
    </row>
    <row r="31" spans="1:22" ht="15" customHeight="1">
      <c r="A31" s="6">
        <v>20</v>
      </c>
      <c r="B31" s="5">
        <v>725</v>
      </c>
      <c r="C31" s="9">
        <v>383</v>
      </c>
      <c r="D31" s="9">
        <v>342</v>
      </c>
      <c r="E31" s="11">
        <v>14500</v>
      </c>
      <c r="F31" s="14">
        <v>7660</v>
      </c>
      <c r="G31" s="17">
        <v>6840</v>
      </c>
      <c r="H31" s="6">
        <v>55</v>
      </c>
      <c r="I31" s="5">
        <v>1294</v>
      </c>
      <c r="J31" s="9">
        <v>660</v>
      </c>
      <c r="K31" s="9">
        <v>634</v>
      </c>
      <c r="L31" s="11">
        <v>71170</v>
      </c>
      <c r="M31" s="14">
        <v>36300</v>
      </c>
      <c r="N31" s="17">
        <v>34870</v>
      </c>
      <c r="O31" s="6">
        <v>90</v>
      </c>
      <c r="P31" s="5">
        <v>371</v>
      </c>
      <c r="Q31" s="9">
        <v>132</v>
      </c>
      <c r="R31" s="9">
        <v>239</v>
      </c>
      <c r="S31" s="11">
        <f>SUM(T31:U31)</f>
        <v>33390</v>
      </c>
      <c r="T31" s="14">
        <f>SUMPRODUCT(O31*Q31)</f>
        <v>11880</v>
      </c>
      <c r="U31" s="17">
        <f>SUMPRODUCT(O31*R31)</f>
        <v>21510</v>
      </c>
      <c r="V31" s="1"/>
    </row>
    <row r="32" spans="1:22" ht="15" customHeight="1">
      <c r="A32" s="6">
        <v>21</v>
      </c>
      <c r="B32" s="5">
        <v>788</v>
      </c>
      <c r="C32" s="9">
        <v>403</v>
      </c>
      <c r="D32" s="9">
        <v>385</v>
      </c>
      <c r="E32" s="11">
        <v>16548</v>
      </c>
      <c r="F32" s="14">
        <v>8463</v>
      </c>
      <c r="G32" s="17">
        <v>8085</v>
      </c>
      <c r="H32" s="6">
        <v>56</v>
      </c>
      <c r="I32" s="5">
        <v>1376</v>
      </c>
      <c r="J32" s="9">
        <v>708</v>
      </c>
      <c r="K32" s="9">
        <v>668</v>
      </c>
      <c r="L32" s="11">
        <v>77056</v>
      </c>
      <c r="M32" s="14">
        <v>39648</v>
      </c>
      <c r="N32" s="17">
        <v>37408</v>
      </c>
      <c r="O32" s="6">
        <v>91</v>
      </c>
      <c r="P32" s="5">
        <v>316</v>
      </c>
      <c r="Q32" s="9">
        <v>97</v>
      </c>
      <c r="R32" s="9">
        <v>219</v>
      </c>
      <c r="S32" s="11">
        <f>SUM(T32:U32)</f>
        <v>28756</v>
      </c>
      <c r="T32" s="14">
        <f>SUMPRODUCT(O32*Q32)</f>
        <v>8827</v>
      </c>
      <c r="U32" s="17">
        <f>SUMPRODUCT(O32*R32)</f>
        <v>19929</v>
      </c>
      <c r="V32" s="1"/>
    </row>
    <row r="33" spans="1:22" ht="15" customHeight="1">
      <c r="A33" s="6">
        <v>22</v>
      </c>
      <c r="B33" s="5">
        <v>919</v>
      </c>
      <c r="C33" s="9">
        <v>466</v>
      </c>
      <c r="D33" s="9">
        <v>453</v>
      </c>
      <c r="E33" s="11">
        <v>20218</v>
      </c>
      <c r="F33" s="14">
        <v>10252</v>
      </c>
      <c r="G33" s="17">
        <v>9966</v>
      </c>
      <c r="H33" s="6">
        <v>57</v>
      </c>
      <c r="I33" s="5">
        <v>1047</v>
      </c>
      <c r="J33" s="9">
        <v>537</v>
      </c>
      <c r="K33" s="9">
        <v>510</v>
      </c>
      <c r="L33" s="11">
        <v>59679</v>
      </c>
      <c r="M33" s="14">
        <v>30609</v>
      </c>
      <c r="N33" s="17">
        <v>29070</v>
      </c>
      <c r="O33" s="6">
        <v>92</v>
      </c>
      <c r="P33" s="5">
        <v>244</v>
      </c>
      <c r="Q33" s="9">
        <v>64</v>
      </c>
      <c r="R33" s="9">
        <v>180</v>
      </c>
      <c r="S33" s="11">
        <f>SUM(T33:U33)</f>
        <v>22448</v>
      </c>
      <c r="T33" s="14">
        <f>SUMPRODUCT(O33*Q33)</f>
        <v>5888</v>
      </c>
      <c r="U33" s="17">
        <f>SUMPRODUCT(O33*R33)</f>
        <v>16560</v>
      </c>
      <c r="V33" s="1"/>
    </row>
    <row r="34" spans="1:22" ht="15" customHeight="1">
      <c r="A34" s="6">
        <v>23</v>
      </c>
      <c r="B34" s="5">
        <v>968</v>
      </c>
      <c r="C34" s="9">
        <v>458</v>
      </c>
      <c r="D34" s="9">
        <v>510</v>
      </c>
      <c r="E34" s="11">
        <v>22264</v>
      </c>
      <c r="F34" s="14">
        <v>10534</v>
      </c>
      <c r="G34" s="17">
        <v>11730</v>
      </c>
      <c r="H34" s="6">
        <v>58</v>
      </c>
      <c r="I34" s="5">
        <v>1279</v>
      </c>
      <c r="J34" s="9">
        <v>673</v>
      </c>
      <c r="K34" s="9">
        <v>606</v>
      </c>
      <c r="L34" s="11">
        <v>74182</v>
      </c>
      <c r="M34" s="14">
        <v>39034</v>
      </c>
      <c r="N34" s="17">
        <v>35148</v>
      </c>
      <c r="O34" s="6">
        <v>93</v>
      </c>
      <c r="P34" s="5">
        <v>162</v>
      </c>
      <c r="Q34" s="9">
        <v>41</v>
      </c>
      <c r="R34" s="9">
        <v>121</v>
      </c>
      <c r="S34" s="11">
        <f>SUM(T34:U34)</f>
        <v>15066</v>
      </c>
      <c r="T34" s="14">
        <f>SUMPRODUCT(O34*Q34)</f>
        <v>3813</v>
      </c>
      <c r="U34" s="17">
        <f>SUMPRODUCT(O34*R34)</f>
        <v>11253</v>
      </c>
      <c r="V34" s="1"/>
    </row>
    <row r="35" spans="1:22" ht="15" customHeight="1">
      <c r="A35" s="6">
        <v>24</v>
      </c>
      <c r="B35" s="5">
        <v>1025</v>
      </c>
      <c r="C35" s="9">
        <v>514</v>
      </c>
      <c r="D35" s="9">
        <v>511</v>
      </c>
      <c r="E35" s="11">
        <v>24600</v>
      </c>
      <c r="F35" s="14">
        <v>12336</v>
      </c>
      <c r="G35" s="17">
        <v>12264</v>
      </c>
      <c r="H35" s="6">
        <v>59</v>
      </c>
      <c r="I35" s="5">
        <v>1216</v>
      </c>
      <c r="J35" s="9">
        <v>676</v>
      </c>
      <c r="K35" s="9">
        <v>540</v>
      </c>
      <c r="L35" s="11">
        <v>71744</v>
      </c>
      <c r="M35" s="14">
        <v>39884</v>
      </c>
      <c r="N35" s="17">
        <v>31860</v>
      </c>
      <c r="O35" s="6">
        <v>94</v>
      </c>
      <c r="P35" s="5">
        <v>165</v>
      </c>
      <c r="Q35" s="9">
        <v>36</v>
      </c>
      <c r="R35" s="9">
        <v>129</v>
      </c>
      <c r="S35" s="11">
        <f>SUM(T35:U35)</f>
        <v>15510</v>
      </c>
      <c r="T35" s="14">
        <f>SUMPRODUCT(O35*Q35)</f>
        <v>3384</v>
      </c>
      <c r="U35" s="17">
        <f>SUMPRODUCT(O35*R35)</f>
        <v>12126</v>
      </c>
      <c r="V35" s="1"/>
    </row>
    <row r="36" spans="1:22" ht="15" customHeight="1">
      <c r="A36" s="5" t="s">
        <v>19</v>
      </c>
      <c r="B36" s="5">
        <v>5131</v>
      </c>
      <c r="C36" s="5">
        <v>2445</v>
      </c>
      <c r="D36" s="5">
        <v>2686</v>
      </c>
      <c r="E36" s="11">
        <v>138502</v>
      </c>
      <c r="F36" s="13">
        <v>66019</v>
      </c>
      <c r="G36" s="16">
        <v>72483</v>
      </c>
      <c r="H36" s="5" t="s">
        <v>40</v>
      </c>
      <c r="I36" s="5">
        <v>4702</v>
      </c>
      <c r="J36" s="5">
        <v>2376</v>
      </c>
      <c r="K36" s="5">
        <v>2326</v>
      </c>
      <c r="L36" s="11">
        <v>291195</v>
      </c>
      <c r="M36" s="13">
        <v>147109</v>
      </c>
      <c r="N36" s="16">
        <v>144086</v>
      </c>
      <c r="O36" s="5" t="s">
        <v>38</v>
      </c>
      <c r="P36" s="5">
        <v>343</v>
      </c>
      <c r="Q36" s="5">
        <v>82</v>
      </c>
      <c r="R36" s="5">
        <v>261</v>
      </c>
      <c r="S36" s="11">
        <f>SUM(S37:S41)</f>
        <v>33064</v>
      </c>
      <c r="T36" s="13">
        <f>SUM(T37:T41)</f>
        <v>7907</v>
      </c>
      <c r="U36" s="16">
        <f>SUM(U37:U41)</f>
        <v>25157</v>
      </c>
      <c r="V36" s="1"/>
    </row>
    <row r="37" spans="1:22" ht="15" customHeight="1">
      <c r="A37" s="6">
        <v>25</v>
      </c>
      <c r="B37" s="5">
        <v>1038</v>
      </c>
      <c r="C37" s="9">
        <v>501</v>
      </c>
      <c r="D37" s="9">
        <v>537</v>
      </c>
      <c r="E37" s="11">
        <v>25950</v>
      </c>
      <c r="F37" s="14">
        <v>12525</v>
      </c>
      <c r="G37" s="17">
        <v>13425</v>
      </c>
      <c r="H37" s="6">
        <v>60</v>
      </c>
      <c r="I37" s="5">
        <v>1043</v>
      </c>
      <c r="J37" s="9">
        <v>535</v>
      </c>
      <c r="K37" s="9">
        <v>508</v>
      </c>
      <c r="L37" s="11">
        <v>62580</v>
      </c>
      <c r="M37" s="14">
        <v>32100</v>
      </c>
      <c r="N37" s="17">
        <v>30480</v>
      </c>
      <c r="O37" s="6">
        <v>95</v>
      </c>
      <c r="P37" s="5">
        <v>112</v>
      </c>
      <c r="Q37" s="9">
        <v>29</v>
      </c>
      <c r="R37" s="9">
        <v>83</v>
      </c>
      <c r="S37" s="11">
        <f>SUM(T37:U37)</f>
        <v>10640</v>
      </c>
      <c r="T37" s="14">
        <f>SUMPRODUCT(O37*Q37)</f>
        <v>2755</v>
      </c>
      <c r="U37" s="17">
        <f>SUMPRODUCT(O37*R37)</f>
        <v>7885</v>
      </c>
      <c r="V37" s="1"/>
    </row>
    <row r="38" spans="1:22" ht="15" customHeight="1">
      <c r="A38" s="6">
        <v>26</v>
      </c>
      <c r="B38" s="5">
        <v>1040</v>
      </c>
      <c r="C38" s="9">
        <v>484</v>
      </c>
      <c r="D38" s="9">
        <v>556</v>
      </c>
      <c r="E38" s="11">
        <v>27040</v>
      </c>
      <c r="F38" s="14">
        <v>12584</v>
      </c>
      <c r="G38" s="17">
        <v>14456</v>
      </c>
      <c r="H38" s="6">
        <v>61</v>
      </c>
      <c r="I38" s="5">
        <v>938</v>
      </c>
      <c r="J38" s="9">
        <v>479</v>
      </c>
      <c r="K38" s="9">
        <v>459</v>
      </c>
      <c r="L38" s="11">
        <v>57218</v>
      </c>
      <c r="M38" s="14">
        <v>29219</v>
      </c>
      <c r="N38" s="17">
        <v>27999</v>
      </c>
      <c r="O38" s="6">
        <v>96</v>
      </c>
      <c r="P38" s="5">
        <v>92</v>
      </c>
      <c r="Q38" s="9">
        <v>20</v>
      </c>
      <c r="R38" s="9">
        <v>72</v>
      </c>
      <c r="S38" s="11">
        <f>SUM(T38:U38)</f>
        <v>8832</v>
      </c>
      <c r="T38" s="14">
        <f>SUMPRODUCT(O38*Q38)</f>
        <v>1920</v>
      </c>
      <c r="U38" s="17">
        <f>SUMPRODUCT(O38*R38)</f>
        <v>6912</v>
      </c>
      <c r="V38" s="1"/>
    </row>
    <row r="39" spans="1:22" ht="15" customHeight="1">
      <c r="A39" s="6">
        <v>27</v>
      </c>
      <c r="B39" s="5">
        <v>1001</v>
      </c>
      <c r="C39" s="9">
        <v>469</v>
      </c>
      <c r="D39" s="9">
        <v>532</v>
      </c>
      <c r="E39" s="11">
        <v>27027</v>
      </c>
      <c r="F39" s="14">
        <v>12663</v>
      </c>
      <c r="G39" s="17">
        <v>14364</v>
      </c>
      <c r="H39" s="6">
        <v>62</v>
      </c>
      <c r="I39" s="5">
        <v>906</v>
      </c>
      <c r="J39" s="9">
        <v>454</v>
      </c>
      <c r="K39" s="9">
        <v>452</v>
      </c>
      <c r="L39" s="11">
        <v>56172</v>
      </c>
      <c r="M39" s="14">
        <v>28148</v>
      </c>
      <c r="N39" s="17">
        <v>28024</v>
      </c>
      <c r="O39" s="6">
        <v>97</v>
      </c>
      <c r="P39" s="5">
        <v>68</v>
      </c>
      <c r="Q39" s="9">
        <v>14</v>
      </c>
      <c r="R39" s="9">
        <v>54</v>
      </c>
      <c r="S39" s="11">
        <f>SUM(T39:U39)</f>
        <v>6596</v>
      </c>
      <c r="T39" s="14">
        <f>SUMPRODUCT(O39*Q39)</f>
        <v>1358</v>
      </c>
      <c r="U39" s="17">
        <f>SUMPRODUCT(O39*R39)</f>
        <v>5238</v>
      </c>
      <c r="V39" s="1"/>
    </row>
    <row r="40" spans="1:22" ht="15" customHeight="1">
      <c r="A40" s="6">
        <v>28</v>
      </c>
      <c r="B40" s="5">
        <v>1023</v>
      </c>
      <c r="C40" s="9">
        <v>492</v>
      </c>
      <c r="D40" s="9">
        <v>531</v>
      </c>
      <c r="E40" s="11">
        <v>28644</v>
      </c>
      <c r="F40" s="14">
        <v>13776</v>
      </c>
      <c r="G40" s="17">
        <v>14868</v>
      </c>
      <c r="H40" s="6">
        <v>63</v>
      </c>
      <c r="I40" s="5">
        <v>935</v>
      </c>
      <c r="J40" s="9">
        <v>470</v>
      </c>
      <c r="K40" s="9">
        <v>465</v>
      </c>
      <c r="L40" s="11">
        <v>58905</v>
      </c>
      <c r="M40" s="14">
        <v>29610</v>
      </c>
      <c r="N40" s="17">
        <v>29295</v>
      </c>
      <c r="O40" s="6">
        <v>98</v>
      </c>
      <c r="P40" s="5">
        <v>33</v>
      </c>
      <c r="Q40" s="9">
        <v>7</v>
      </c>
      <c r="R40" s="9">
        <v>26</v>
      </c>
      <c r="S40" s="11">
        <f>SUM(T40:U40)</f>
        <v>3234</v>
      </c>
      <c r="T40" s="14">
        <f>SUMPRODUCT(O40*Q40)</f>
        <v>686</v>
      </c>
      <c r="U40" s="17">
        <f>SUMPRODUCT(O40*R40)</f>
        <v>2548</v>
      </c>
      <c r="V40" s="1"/>
    </row>
    <row r="41" spans="1:22" ht="15" customHeight="1">
      <c r="A41" s="6">
        <v>29</v>
      </c>
      <c r="B41" s="5">
        <v>1029</v>
      </c>
      <c r="C41" s="9">
        <v>499</v>
      </c>
      <c r="D41" s="9">
        <v>530</v>
      </c>
      <c r="E41" s="11">
        <v>29841</v>
      </c>
      <c r="F41" s="14">
        <v>14471</v>
      </c>
      <c r="G41" s="17">
        <v>15370</v>
      </c>
      <c r="H41" s="6">
        <v>64</v>
      </c>
      <c r="I41" s="5">
        <v>880</v>
      </c>
      <c r="J41" s="9">
        <v>438</v>
      </c>
      <c r="K41" s="9">
        <v>442</v>
      </c>
      <c r="L41" s="11">
        <v>56320</v>
      </c>
      <c r="M41" s="14">
        <v>28032</v>
      </c>
      <c r="N41" s="17">
        <v>28288</v>
      </c>
      <c r="O41" s="6">
        <v>99</v>
      </c>
      <c r="P41" s="5">
        <v>38</v>
      </c>
      <c r="Q41" s="9">
        <v>12</v>
      </c>
      <c r="R41" s="9">
        <v>26</v>
      </c>
      <c r="S41" s="11">
        <f>SUM(T41:U41)</f>
        <v>3762</v>
      </c>
      <c r="T41" s="14">
        <f>SUMPRODUCT(O41*Q41)</f>
        <v>1188</v>
      </c>
      <c r="U41" s="17">
        <f>SUMPRODUCT(O41*R41)</f>
        <v>2574</v>
      </c>
      <c r="V41" s="1"/>
    </row>
    <row r="42" spans="1:22" ht="15" customHeight="1">
      <c r="A42" s="5" t="s">
        <v>12</v>
      </c>
      <c r="B42" s="5">
        <v>4615</v>
      </c>
      <c r="C42" s="5">
        <v>2192</v>
      </c>
      <c r="D42" s="5">
        <v>2423</v>
      </c>
      <c r="E42" s="11">
        <v>147760</v>
      </c>
      <c r="F42" s="13">
        <v>70172</v>
      </c>
      <c r="G42" s="16">
        <v>77588</v>
      </c>
      <c r="H42" s="5" t="s">
        <v>26</v>
      </c>
      <c r="I42" s="5">
        <v>3974</v>
      </c>
      <c r="J42" s="5">
        <v>1977</v>
      </c>
      <c r="K42" s="5">
        <v>1997</v>
      </c>
      <c r="L42" s="11">
        <v>266095</v>
      </c>
      <c r="M42" s="13">
        <v>132338</v>
      </c>
      <c r="N42" s="16">
        <v>133757</v>
      </c>
      <c r="O42" s="5" t="s">
        <v>1</v>
      </c>
      <c r="P42" s="5">
        <v>38</v>
      </c>
      <c r="Q42" s="5">
        <v>10</v>
      </c>
      <c r="R42" s="5">
        <v>28</v>
      </c>
      <c r="S42" s="11">
        <f>SUM(S43:S47)</f>
        <v>3217</v>
      </c>
      <c r="T42" s="13">
        <f>SUM(T43:T47)</f>
        <v>807</v>
      </c>
      <c r="U42" s="16">
        <f>SUM(U43:U47)</f>
        <v>2410</v>
      </c>
      <c r="V42" s="1"/>
    </row>
    <row r="43" spans="1:22" ht="15" customHeight="1">
      <c r="A43" s="6">
        <v>30</v>
      </c>
      <c r="B43" s="5">
        <v>885</v>
      </c>
      <c r="C43" s="9">
        <v>430</v>
      </c>
      <c r="D43" s="9">
        <v>455</v>
      </c>
      <c r="E43" s="11">
        <v>26550</v>
      </c>
      <c r="F43" s="14">
        <v>12900</v>
      </c>
      <c r="G43" s="17">
        <v>13650</v>
      </c>
      <c r="H43" s="6">
        <v>65</v>
      </c>
      <c r="I43" s="5">
        <v>877</v>
      </c>
      <c r="J43" s="9">
        <v>440</v>
      </c>
      <c r="K43" s="9">
        <v>437</v>
      </c>
      <c r="L43" s="11">
        <v>57005</v>
      </c>
      <c r="M43" s="14">
        <v>28600</v>
      </c>
      <c r="N43" s="17">
        <v>28405</v>
      </c>
      <c r="O43" s="6">
        <v>100</v>
      </c>
      <c r="P43" s="5">
        <v>20</v>
      </c>
      <c r="Q43" s="9">
        <v>3</v>
      </c>
      <c r="R43" s="9">
        <v>17</v>
      </c>
      <c r="S43" s="11">
        <f>SUM(T43:U43)</f>
        <v>2000</v>
      </c>
      <c r="T43" s="14">
        <f>SUMPRODUCT(O43*Q43)</f>
        <v>300</v>
      </c>
      <c r="U43" s="17">
        <f>SUMPRODUCT(O43*R43)</f>
        <v>1700</v>
      </c>
      <c r="V43" s="1"/>
    </row>
    <row r="44" spans="1:22" ht="15" customHeight="1">
      <c r="A44" s="6">
        <v>31</v>
      </c>
      <c r="B44" s="5">
        <v>950</v>
      </c>
      <c r="C44" s="9">
        <v>455</v>
      </c>
      <c r="D44" s="9">
        <v>495</v>
      </c>
      <c r="E44" s="11">
        <v>29450</v>
      </c>
      <c r="F44" s="14">
        <v>14105</v>
      </c>
      <c r="G44" s="17">
        <v>15345</v>
      </c>
      <c r="H44" s="6">
        <v>66</v>
      </c>
      <c r="I44" s="5">
        <v>734</v>
      </c>
      <c r="J44" s="9">
        <v>368</v>
      </c>
      <c r="K44" s="9">
        <v>366</v>
      </c>
      <c r="L44" s="11">
        <v>48444</v>
      </c>
      <c r="M44" s="14">
        <v>24288</v>
      </c>
      <c r="N44" s="17">
        <v>24156</v>
      </c>
      <c r="O44" s="6">
        <v>101</v>
      </c>
      <c r="P44" s="5">
        <v>7</v>
      </c>
      <c r="Q44" s="9">
        <v>3</v>
      </c>
      <c r="R44" s="9">
        <v>4</v>
      </c>
      <c r="S44" s="11">
        <f>SUM(T44:U44)</f>
        <v>707</v>
      </c>
      <c r="T44" s="14">
        <f>SUMPRODUCT(O44*Q44)</f>
        <v>303</v>
      </c>
      <c r="U44" s="17">
        <f>SUMPRODUCT(O44*R44)</f>
        <v>404</v>
      </c>
      <c r="V44" s="1"/>
    </row>
    <row r="45" spans="1:22" ht="15" customHeight="1">
      <c r="A45" s="6">
        <v>32</v>
      </c>
      <c r="B45" s="5">
        <v>937</v>
      </c>
      <c r="C45" s="9">
        <v>433</v>
      </c>
      <c r="D45" s="9">
        <v>504</v>
      </c>
      <c r="E45" s="11">
        <v>29984</v>
      </c>
      <c r="F45" s="14">
        <v>13856</v>
      </c>
      <c r="G45" s="17">
        <v>16128</v>
      </c>
      <c r="H45" s="6">
        <v>67</v>
      </c>
      <c r="I45" s="5">
        <v>820</v>
      </c>
      <c r="J45" s="9">
        <v>414</v>
      </c>
      <c r="K45" s="9">
        <v>406</v>
      </c>
      <c r="L45" s="11">
        <v>54940</v>
      </c>
      <c r="M45" s="14">
        <v>27738</v>
      </c>
      <c r="N45" s="17">
        <v>27202</v>
      </c>
      <c r="O45" s="6">
        <v>102</v>
      </c>
      <c r="P45" s="5"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  <c r="V45" s="1"/>
    </row>
    <row r="46" spans="1:22" ht="15" customHeight="1">
      <c r="A46" s="6">
        <v>33</v>
      </c>
      <c r="B46" s="5">
        <v>886</v>
      </c>
      <c r="C46" s="9">
        <v>405</v>
      </c>
      <c r="D46" s="9">
        <v>481</v>
      </c>
      <c r="E46" s="11">
        <v>29238</v>
      </c>
      <c r="F46" s="14">
        <v>13365</v>
      </c>
      <c r="G46" s="17">
        <v>15873</v>
      </c>
      <c r="H46" s="6">
        <v>68</v>
      </c>
      <c r="I46" s="5">
        <v>761</v>
      </c>
      <c r="J46" s="9">
        <v>383</v>
      </c>
      <c r="K46" s="9">
        <v>378</v>
      </c>
      <c r="L46" s="11">
        <v>51748</v>
      </c>
      <c r="M46" s="14">
        <v>26044</v>
      </c>
      <c r="N46" s="17">
        <v>25704</v>
      </c>
      <c r="O46" s="4" t="s">
        <v>43</v>
      </c>
      <c r="P46" s="5">
        <v>6</v>
      </c>
      <c r="Q46" s="9">
        <v>2</v>
      </c>
      <c r="R46" s="9">
        <v>4</v>
      </c>
      <c r="S46" s="11">
        <f>SUM(T46:U46)</f>
        <v>0</v>
      </c>
      <c r="T46" s="14">
        <v>0</v>
      </c>
      <c r="U46" s="17">
        <v>0</v>
      </c>
      <c r="V46" s="1"/>
    </row>
    <row r="47" spans="1:22" ht="15" customHeight="1">
      <c r="A47" s="6">
        <v>34</v>
      </c>
      <c r="B47" s="5">
        <v>957</v>
      </c>
      <c r="C47" s="9">
        <v>469</v>
      </c>
      <c r="D47" s="9">
        <v>488</v>
      </c>
      <c r="E47" s="11">
        <v>32538</v>
      </c>
      <c r="F47" s="14">
        <v>15946</v>
      </c>
      <c r="G47" s="17">
        <v>16592</v>
      </c>
      <c r="H47" s="6">
        <v>69</v>
      </c>
      <c r="I47" s="5">
        <v>782</v>
      </c>
      <c r="J47" s="9">
        <v>372</v>
      </c>
      <c r="K47" s="9">
        <v>410</v>
      </c>
      <c r="L47" s="11">
        <v>53958</v>
      </c>
      <c r="M47" s="14">
        <v>25668</v>
      </c>
      <c r="N47" s="17">
        <v>28290</v>
      </c>
      <c r="O47" s="4" t="s">
        <v>34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  <c r="V47" s="1"/>
    </row>
    <row r="48" spans="1:2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7">
      <c r="A49" s="2" t="s">
        <v>33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35</v>
      </c>
      <c r="C50" s="8" t="s">
        <v>41</v>
      </c>
      <c r="D50" s="8" t="s">
        <v>23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4" tint="0.4"/>
  </sheetPr>
  <dimension ref="A1:Y50"/>
  <sheetViews>
    <sheetView tabSelected="1" view="pageBreakPreview" zoomScaleNormal="90" zoomScaleSheetLayoutView="100" workbookViewId="0">
      <selection activeCell="Z16" sqref="Z16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4" t="s">
        <v>37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5"/>
      <c r="T1" s="25"/>
      <c r="U1" s="25"/>
      <c r="V1" s="25"/>
    </row>
    <row r="2" spans="1: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6">
        <f>'[1]令6年1月(日本人)'!O3</f>
        <v>45292</v>
      </c>
      <c r="P3" s="19"/>
      <c r="Q3" s="19"/>
      <c r="R3" s="27" t="s">
        <v>75</v>
      </c>
      <c r="S3" s="25"/>
      <c r="T3" s="25"/>
      <c r="U3" s="25"/>
      <c r="V3" s="25"/>
    </row>
    <row r="4" spans="1:25" ht="15" customHeight="1">
      <c r="A4" s="3" t="s">
        <v>32</v>
      </c>
      <c r="B4" s="3" t="s">
        <v>56</v>
      </c>
      <c r="C4" s="3" t="s">
        <v>58</v>
      </c>
      <c r="D4" s="3" t="s">
        <v>59</v>
      </c>
      <c r="E4" s="10" t="s">
        <v>60</v>
      </c>
      <c r="F4" s="12" t="s">
        <v>61</v>
      </c>
      <c r="G4" s="15" t="s">
        <v>63</v>
      </c>
      <c r="H4" s="3" t="s">
        <v>64</v>
      </c>
      <c r="I4" s="3" t="s">
        <v>56</v>
      </c>
      <c r="J4" s="3" t="s">
        <v>58</v>
      </c>
      <c r="K4" s="3" t="s">
        <v>59</v>
      </c>
      <c r="L4" s="10" t="s">
        <v>60</v>
      </c>
      <c r="M4" s="12" t="s">
        <v>61</v>
      </c>
      <c r="N4" s="15" t="s">
        <v>63</v>
      </c>
      <c r="O4" s="3" t="s">
        <v>64</v>
      </c>
      <c r="P4" s="3" t="s">
        <v>46</v>
      </c>
      <c r="Q4" s="3" t="s">
        <v>58</v>
      </c>
      <c r="R4" s="3" t="s">
        <v>59</v>
      </c>
      <c r="S4" s="10" t="s">
        <v>60</v>
      </c>
      <c r="T4" s="12" t="s">
        <v>61</v>
      </c>
      <c r="U4" s="15" t="s">
        <v>63</v>
      </c>
      <c r="V4" s="25"/>
    </row>
    <row r="5" spans="1:25" ht="15" customHeight="1">
      <c r="A5" s="4" t="s">
        <v>46</v>
      </c>
      <c r="B5" s="5">
        <f t="shared" ref="B5:G5" si="0">SUM(B6+B12+B18+B24+B30+B36+B42+I6+I12+I18+I24+I30+I36+I42+P6+P12+P18+P24+P30+P36+P42)</f>
        <v>82102</v>
      </c>
      <c r="C5" s="5">
        <f t="shared" si="0"/>
        <v>39623</v>
      </c>
      <c r="D5" s="5">
        <f t="shared" si="0"/>
        <v>42479</v>
      </c>
      <c r="E5" s="11">
        <f t="shared" si="0"/>
        <v>3791334</v>
      </c>
      <c r="F5" s="13">
        <f t="shared" si="0"/>
        <v>1776563</v>
      </c>
      <c r="G5" s="16">
        <f t="shared" si="0"/>
        <v>2014771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V5" s="25"/>
      <c r="W5" s="4" t="s">
        <v>52</v>
      </c>
      <c r="X5" s="4" t="s">
        <v>21</v>
      </c>
      <c r="Y5" s="22" t="s">
        <v>48</v>
      </c>
    </row>
    <row r="6" spans="1:25" ht="15" customHeight="1">
      <c r="A6" s="5" t="s">
        <v>16</v>
      </c>
      <c r="B6" s="5">
        <f t="shared" ref="B6:B47" si="1">SUM(C6:D6)</f>
        <v>2845</v>
      </c>
      <c r="C6" s="5">
        <f>SUM(C7:C11)</f>
        <v>1443</v>
      </c>
      <c r="D6" s="5">
        <f>SUM(D7:D11)</f>
        <v>1402</v>
      </c>
      <c r="E6" s="11">
        <f>SUM(E7:E11)</f>
        <v>6150</v>
      </c>
      <c r="F6" s="13">
        <f>SUM(F7:F11)</f>
        <v>3099</v>
      </c>
      <c r="G6" s="16">
        <f>SUM(G7:G11)</f>
        <v>3051</v>
      </c>
      <c r="H6" s="5" t="s">
        <v>65</v>
      </c>
      <c r="I6" s="5">
        <f t="shared" ref="I6:I47" si="2">SUM(J6:K6)</f>
        <v>5213</v>
      </c>
      <c r="J6" s="5">
        <f>SUM(J7:J11)</f>
        <v>2523</v>
      </c>
      <c r="K6" s="5">
        <f>SUM(K7:K11)</f>
        <v>2690</v>
      </c>
      <c r="L6" s="11">
        <f>SUM(L7:L11)</f>
        <v>193276</v>
      </c>
      <c r="M6" s="13">
        <f>SUM(M7:M11)</f>
        <v>93600</v>
      </c>
      <c r="N6" s="16">
        <f>SUM(N7:N11)</f>
        <v>99676</v>
      </c>
      <c r="O6" s="5" t="s">
        <v>68</v>
      </c>
      <c r="P6" s="5">
        <f t="shared" ref="P6:P47" si="3">SUM(Q6:R6)</f>
        <v>4282</v>
      </c>
      <c r="Q6" s="5">
        <f>SUM(Q7:Q11)</f>
        <v>2063</v>
      </c>
      <c r="R6" s="5">
        <f>SUM(R7:R11)</f>
        <v>2219</v>
      </c>
      <c r="S6" s="11">
        <f>SUM(S7:S11)</f>
        <v>309075</v>
      </c>
      <c r="T6" s="13">
        <f>SUM(T7:T11)</f>
        <v>148823</v>
      </c>
      <c r="U6" s="16">
        <f>SUM(U7:U11)</f>
        <v>160252</v>
      </c>
      <c r="V6" s="25"/>
      <c r="W6" s="21" t="s">
        <v>18</v>
      </c>
      <c r="X6" s="4">
        <f>SUM(B6+B12+B18)</f>
        <v>9556</v>
      </c>
      <c r="Y6" s="23">
        <f>AVERAGE(X6/(B5-P47))</f>
        <v>0.11639180531533945</v>
      </c>
    </row>
    <row r="7" spans="1:25" ht="15" customHeight="1">
      <c r="A7" s="6">
        <v>0</v>
      </c>
      <c r="B7" s="5">
        <f t="shared" si="1"/>
        <v>466</v>
      </c>
      <c r="C7" s="9">
        <v>243</v>
      </c>
      <c r="D7" s="9">
        <v>223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977</v>
      </c>
      <c r="J7" s="9">
        <v>473</v>
      </c>
      <c r="K7" s="9">
        <v>504</v>
      </c>
      <c r="L7" s="11">
        <f>SUM(M7:N7)</f>
        <v>34195</v>
      </c>
      <c r="M7" s="14">
        <f>SUMPRODUCT(H7*J7)</f>
        <v>16555</v>
      </c>
      <c r="N7" s="17">
        <f>SUMPRODUCT(H7*K7)</f>
        <v>17640</v>
      </c>
      <c r="O7" s="6">
        <v>70</v>
      </c>
      <c r="P7" s="5">
        <f t="shared" si="3"/>
        <v>731</v>
      </c>
      <c r="Q7" s="9">
        <v>374</v>
      </c>
      <c r="R7" s="9">
        <v>357</v>
      </c>
      <c r="S7" s="11">
        <f>SUM(T7:U7)</f>
        <v>51170</v>
      </c>
      <c r="T7" s="14">
        <f>SUMPRODUCT(O7*Q7)</f>
        <v>26180</v>
      </c>
      <c r="U7" s="17">
        <f>SUMPRODUCT(O7*R7)</f>
        <v>24990</v>
      </c>
      <c r="V7" s="25"/>
      <c r="W7" s="21" t="s">
        <v>0</v>
      </c>
      <c r="X7" s="4">
        <f>SUM(B24+B30+B36+B42+I6+I12+I18+I24+I30+I36)</f>
        <v>52604</v>
      </c>
      <c r="Y7" s="23">
        <f>AVERAGE(X7/(B5-P47))</f>
        <v>0.64071520791210934</v>
      </c>
    </row>
    <row r="8" spans="1:25" ht="15" customHeight="1">
      <c r="A8" s="6">
        <v>1</v>
      </c>
      <c r="B8" s="5">
        <f t="shared" si="1"/>
        <v>545</v>
      </c>
      <c r="C8" s="9">
        <v>275</v>
      </c>
      <c r="D8" s="9">
        <v>270</v>
      </c>
      <c r="E8" s="11">
        <f>SUM(F8:G8)</f>
        <v>545</v>
      </c>
      <c r="F8" s="14">
        <f>SUMPRODUCT(A8*C8)</f>
        <v>275</v>
      </c>
      <c r="G8" s="17">
        <f>SUMPRODUCT(A8*D8)</f>
        <v>270</v>
      </c>
      <c r="H8" s="6">
        <v>36</v>
      </c>
      <c r="I8" s="5">
        <f t="shared" si="2"/>
        <v>992</v>
      </c>
      <c r="J8" s="9">
        <v>465</v>
      </c>
      <c r="K8" s="9">
        <v>527</v>
      </c>
      <c r="L8" s="11">
        <f>SUM(M8:N8)</f>
        <v>35712</v>
      </c>
      <c r="M8" s="14">
        <f>SUMPRODUCT(H8*J8)</f>
        <v>16740</v>
      </c>
      <c r="N8" s="17">
        <f>SUMPRODUCT(H8*K8)</f>
        <v>18972</v>
      </c>
      <c r="O8" s="6">
        <v>71</v>
      </c>
      <c r="P8" s="5">
        <f t="shared" si="3"/>
        <v>803</v>
      </c>
      <c r="Q8" s="9">
        <v>387</v>
      </c>
      <c r="R8" s="9">
        <v>416</v>
      </c>
      <c r="S8" s="11">
        <f>SUM(T8:U8)</f>
        <v>57013</v>
      </c>
      <c r="T8" s="14">
        <f>SUMPRODUCT(O8*Q8)</f>
        <v>27477</v>
      </c>
      <c r="U8" s="17">
        <f>SUMPRODUCT(O8*R8)</f>
        <v>29536</v>
      </c>
      <c r="V8" s="25"/>
      <c r="W8" s="21" t="s">
        <v>9</v>
      </c>
      <c r="X8" s="4">
        <f>SUM(I42+P6+P12+P18+P24+P30+P36+P42)</f>
        <v>19942</v>
      </c>
      <c r="Y8" s="23">
        <f>AVERAGE(X8/(B5-P47))</f>
        <v>0.24289298677255122</v>
      </c>
    </row>
    <row r="9" spans="1:25" ht="15" customHeight="1">
      <c r="A9" s="6">
        <v>2</v>
      </c>
      <c r="B9" s="5">
        <f t="shared" si="1"/>
        <v>562</v>
      </c>
      <c r="C9" s="9">
        <v>276</v>
      </c>
      <c r="D9" s="9">
        <v>286</v>
      </c>
      <c r="E9" s="11">
        <f>SUM(F9:G9)</f>
        <v>1124</v>
      </c>
      <c r="F9" s="14">
        <f>SUMPRODUCT(A9*C9)</f>
        <v>552</v>
      </c>
      <c r="G9" s="17">
        <f>SUMPRODUCT(A9*D9)</f>
        <v>572</v>
      </c>
      <c r="H9" s="6">
        <v>37</v>
      </c>
      <c r="I9" s="5">
        <f t="shared" si="2"/>
        <v>1051</v>
      </c>
      <c r="J9" s="9">
        <v>498</v>
      </c>
      <c r="K9" s="9">
        <v>553</v>
      </c>
      <c r="L9" s="11">
        <f>SUM(M9:N9)</f>
        <v>38887</v>
      </c>
      <c r="M9" s="14">
        <f>SUMPRODUCT(H9*J9)</f>
        <v>18426</v>
      </c>
      <c r="N9" s="17">
        <f>SUMPRODUCT(H9*K9)</f>
        <v>20461</v>
      </c>
      <c r="O9" s="6">
        <v>72</v>
      </c>
      <c r="P9" s="5">
        <f t="shared" si="3"/>
        <v>792</v>
      </c>
      <c r="Q9" s="9">
        <v>383</v>
      </c>
      <c r="R9" s="9">
        <v>409</v>
      </c>
      <c r="S9" s="11">
        <f>SUM(T9:U9)</f>
        <v>57024</v>
      </c>
      <c r="T9" s="14">
        <f>SUMPRODUCT(O9*Q9)</f>
        <v>27576</v>
      </c>
      <c r="U9" s="17">
        <f>SUMPRODUCT(O9*R9)</f>
        <v>29448</v>
      </c>
      <c r="V9" s="25"/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607</v>
      </c>
      <c r="C10" s="9">
        <v>324</v>
      </c>
      <c r="D10" s="9">
        <v>283</v>
      </c>
      <c r="E10" s="11">
        <f>SUM(F10:G10)</f>
        <v>1821</v>
      </c>
      <c r="F10" s="14">
        <f>SUMPRODUCT(A10*C10)</f>
        <v>972</v>
      </c>
      <c r="G10" s="17">
        <f>SUMPRODUCT(A10*D10)</f>
        <v>849</v>
      </c>
      <c r="H10" s="6">
        <v>38</v>
      </c>
      <c r="I10" s="5">
        <f t="shared" si="2"/>
        <v>1045</v>
      </c>
      <c r="J10" s="9">
        <v>514</v>
      </c>
      <c r="K10" s="9">
        <v>531</v>
      </c>
      <c r="L10" s="11">
        <f>SUM(M10:N10)</f>
        <v>39710</v>
      </c>
      <c r="M10" s="14">
        <f>SUMPRODUCT(H10*J10)</f>
        <v>19532</v>
      </c>
      <c r="N10" s="17">
        <f>SUMPRODUCT(H10*K10)</f>
        <v>20178</v>
      </c>
      <c r="O10" s="6">
        <v>73</v>
      </c>
      <c r="P10" s="5">
        <f t="shared" si="3"/>
        <v>876</v>
      </c>
      <c r="Q10" s="9">
        <v>416</v>
      </c>
      <c r="R10" s="9">
        <v>460</v>
      </c>
      <c r="S10" s="11">
        <f>SUM(T10:U10)</f>
        <v>63948</v>
      </c>
      <c r="T10" s="14">
        <f>SUMPRODUCT(O10*Q10)</f>
        <v>30368</v>
      </c>
      <c r="U10" s="17">
        <f>SUMPRODUCT(O10*R10)</f>
        <v>33580</v>
      </c>
      <c r="V10" s="25"/>
    </row>
    <row r="11" spans="1:25" ht="15" customHeight="1">
      <c r="A11" s="6">
        <v>4</v>
      </c>
      <c r="B11" s="5">
        <f t="shared" si="1"/>
        <v>665</v>
      </c>
      <c r="C11" s="9">
        <v>325</v>
      </c>
      <c r="D11" s="9">
        <v>340</v>
      </c>
      <c r="E11" s="11">
        <f>SUM(F11:G11)</f>
        <v>2660</v>
      </c>
      <c r="F11" s="14">
        <f>SUMPRODUCT(A11*C11)</f>
        <v>1300</v>
      </c>
      <c r="G11" s="17">
        <f>SUMPRODUCT(A11*D11)</f>
        <v>1360</v>
      </c>
      <c r="H11" s="6">
        <v>39</v>
      </c>
      <c r="I11" s="5">
        <f t="shared" si="2"/>
        <v>1148</v>
      </c>
      <c r="J11" s="9">
        <v>573</v>
      </c>
      <c r="K11" s="9">
        <v>575</v>
      </c>
      <c r="L11" s="11">
        <f>SUM(M11:N11)</f>
        <v>44772</v>
      </c>
      <c r="M11" s="14">
        <f>SUMPRODUCT(H11*J11)</f>
        <v>22347</v>
      </c>
      <c r="N11" s="17">
        <f>SUMPRODUCT(H11*K11)</f>
        <v>22425</v>
      </c>
      <c r="O11" s="6">
        <v>74</v>
      </c>
      <c r="P11" s="5">
        <f t="shared" si="3"/>
        <v>1080</v>
      </c>
      <c r="Q11" s="9">
        <v>503</v>
      </c>
      <c r="R11" s="9">
        <v>577</v>
      </c>
      <c r="S11" s="11">
        <f>SUM(T11:U11)</f>
        <v>79920</v>
      </c>
      <c r="T11" s="14">
        <f>SUMPRODUCT(O11*Q11)</f>
        <v>37222</v>
      </c>
      <c r="U11" s="17">
        <f>SUMPRODUCT(O11*R11)</f>
        <v>42698</v>
      </c>
      <c r="V11" s="25"/>
    </row>
    <row r="12" spans="1:25" ht="15" customHeight="1">
      <c r="A12" s="5" t="s">
        <v>36</v>
      </c>
      <c r="B12" s="5">
        <f t="shared" si="1"/>
        <v>3463</v>
      </c>
      <c r="C12" s="5">
        <f>SUM(C13:C17)</f>
        <v>1787</v>
      </c>
      <c r="D12" s="5">
        <f>SUM(D13:D17)</f>
        <v>1676</v>
      </c>
      <c r="E12" s="11">
        <f>SUM(E13:E17)</f>
        <v>24274</v>
      </c>
      <c r="F12" s="13">
        <f>SUM(F13:F17)</f>
        <v>12478</v>
      </c>
      <c r="G12" s="16">
        <f>SUM(G13:G17)</f>
        <v>11796</v>
      </c>
      <c r="H12" s="5" t="s">
        <v>45</v>
      </c>
      <c r="I12" s="5">
        <f t="shared" si="2"/>
        <v>5936</v>
      </c>
      <c r="J12" s="5">
        <f>SUM(J13:J17)</f>
        <v>2942</v>
      </c>
      <c r="K12" s="5">
        <f>SUM(K13:K17)</f>
        <v>2994</v>
      </c>
      <c r="L12" s="11">
        <f>SUM(L13:L17)</f>
        <v>249615</v>
      </c>
      <c r="M12" s="13">
        <f>SUM(M13:M17)</f>
        <v>123791</v>
      </c>
      <c r="N12" s="16">
        <f>SUM(N13:N17)</f>
        <v>125824</v>
      </c>
      <c r="O12" s="5" t="s">
        <v>69</v>
      </c>
      <c r="P12" s="5">
        <f t="shared" si="3"/>
        <v>4121</v>
      </c>
      <c r="Q12" s="5">
        <f>SUM(Q13:Q17)</f>
        <v>1821</v>
      </c>
      <c r="R12" s="5">
        <f>SUM(R13:R17)</f>
        <v>2300</v>
      </c>
      <c r="S12" s="11">
        <f>SUM(S13:S17)</f>
        <v>316488</v>
      </c>
      <c r="T12" s="13">
        <f>SUM(T13:T17)</f>
        <v>139766</v>
      </c>
      <c r="U12" s="16">
        <f>SUM(U13:U17)</f>
        <v>176722</v>
      </c>
      <c r="V12" s="25"/>
    </row>
    <row r="13" spans="1:25" ht="15" customHeight="1">
      <c r="A13" s="6">
        <v>5</v>
      </c>
      <c r="B13" s="5">
        <f t="shared" si="1"/>
        <v>654</v>
      </c>
      <c r="C13" s="9">
        <v>336</v>
      </c>
      <c r="D13" s="9">
        <v>318</v>
      </c>
      <c r="E13" s="11">
        <f>SUM(F13:G13)</f>
        <v>3270</v>
      </c>
      <c r="F13" s="14">
        <f>SUMPRODUCT(A13*C13)</f>
        <v>1680</v>
      </c>
      <c r="G13" s="17">
        <f>SUMPRODUCT(A13*D13)</f>
        <v>1590</v>
      </c>
      <c r="H13" s="6">
        <v>40</v>
      </c>
      <c r="I13" s="5">
        <f t="shared" si="2"/>
        <v>1109</v>
      </c>
      <c r="J13" s="9">
        <v>550</v>
      </c>
      <c r="K13" s="9">
        <v>559</v>
      </c>
      <c r="L13" s="11">
        <f>SUM(M13:N13)</f>
        <v>44360</v>
      </c>
      <c r="M13" s="14">
        <f>SUMPRODUCT(H13*J13)</f>
        <v>22000</v>
      </c>
      <c r="N13" s="17">
        <f>SUMPRODUCT(H13*K13)</f>
        <v>22360</v>
      </c>
      <c r="O13" s="6">
        <v>75</v>
      </c>
      <c r="P13" s="5">
        <f t="shared" si="3"/>
        <v>982</v>
      </c>
      <c r="Q13" s="9">
        <v>454</v>
      </c>
      <c r="R13" s="9">
        <v>528</v>
      </c>
      <c r="S13" s="11">
        <f>SUM(T13:U13)</f>
        <v>73650</v>
      </c>
      <c r="T13" s="14">
        <f>SUMPRODUCT(O13*Q13)</f>
        <v>34050</v>
      </c>
      <c r="U13" s="17">
        <f>SUMPRODUCT(O13*R13)</f>
        <v>39600</v>
      </c>
      <c r="V13" s="25"/>
    </row>
    <row r="14" spans="1:25" ht="15" customHeight="1">
      <c r="A14" s="6">
        <v>6</v>
      </c>
      <c r="B14" s="5">
        <f t="shared" si="1"/>
        <v>723</v>
      </c>
      <c r="C14" s="9">
        <v>387</v>
      </c>
      <c r="D14" s="9">
        <v>336</v>
      </c>
      <c r="E14" s="11">
        <f>SUM(F14:G14)</f>
        <v>4338</v>
      </c>
      <c r="F14" s="14">
        <f>SUMPRODUCT(A14*C14)</f>
        <v>2322</v>
      </c>
      <c r="G14" s="17">
        <f>SUMPRODUCT(A14*D14)</f>
        <v>2016</v>
      </c>
      <c r="H14" s="6">
        <v>41</v>
      </c>
      <c r="I14" s="5">
        <f t="shared" si="2"/>
        <v>1184</v>
      </c>
      <c r="J14" s="9">
        <v>561</v>
      </c>
      <c r="K14" s="9">
        <v>623</v>
      </c>
      <c r="L14" s="11">
        <f>SUM(M14:N14)</f>
        <v>48544</v>
      </c>
      <c r="M14" s="14">
        <f>SUMPRODUCT(H14*J14)</f>
        <v>23001</v>
      </c>
      <c r="N14" s="17">
        <f>SUMPRODUCT(H14*K14)</f>
        <v>25543</v>
      </c>
      <c r="O14" s="6">
        <v>76</v>
      </c>
      <c r="P14" s="5">
        <f t="shared" si="3"/>
        <v>992</v>
      </c>
      <c r="Q14" s="9">
        <v>453</v>
      </c>
      <c r="R14" s="9">
        <v>539</v>
      </c>
      <c r="S14" s="11">
        <f>SUM(T14:U14)</f>
        <v>75392</v>
      </c>
      <c r="T14" s="14">
        <f>SUMPRODUCT(O14*Q14)</f>
        <v>34428</v>
      </c>
      <c r="U14" s="17">
        <f>SUMPRODUCT(O14*R14)</f>
        <v>40964</v>
      </c>
      <c r="V14" s="25"/>
    </row>
    <row r="15" spans="1:25" ht="15" customHeight="1">
      <c r="A15" s="6">
        <v>7</v>
      </c>
      <c r="B15" s="5">
        <f t="shared" si="1"/>
        <v>709</v>
      </c>
      <c r="C15" s="9">
        <v>373</v>
      </c>
      <c r="D15" s="9">
        <v>336</v>
      </c>
      <c r="E15" s="11">
        <f>SUM(F15:G15)</f>
        <v>4963</v>
      </c>
      <c r="F15" s="14">
        <f>SUMPRODUCT(A15*C15)</f>
        <v>2611</v>
      </c>
      <c r="G15" s="17">
        <f>SUMPRODUCT(A15*D15)</f>
        <v>2352</v>
      </c>
      <c r="H15" s="6">
        <v>42</v>
      </c>
      <c r="I15" s="5">
        <f t="shared" si="2"/>
        <v>1203</v>
      </c>
      <c r="J15" s="9">
        <v>586</v>
      </c>
      <c r="K15" s="9">
        <v>617</v>
      </c>
      <c r="L15" s="11">
        <f>SUM(M15:N15)</f>
        <v>50526</v>
      </c>
      <c r="M15" s="14">
        <f>SUMPRODUCT(H15*J15)</f>
        <v>24612</v>
      </c>
      <c r="N15" s="17">
        <f>SUMPRODUCT(H15*K15)</f>
        <v>25914</v>
      </c>
      <c r="O15" s="6">
        <v>77</v>
      </c>
      <c r="P15" s="5">
        <f t="shared" si="3"/>
        <v>746</v>
      </c>
      <c r="Q15" s="9">
        <v>313</v>
      </c>
      <c r="R15" s="9">
        <v>433</v>
      </c>
      <c r="S15" s="11">
        <f>SUM(T15:U15)</f>
        <v>57442</v>
      </c>
      <c r="T15" s="14">
        <f>SUMPRODUCT(O15*Q15)</f>
        <v>24101</v>
      </c>
      <c r="U15" s="17">
        <f>SUMPRODUCT(O15*R15)</f>
        <v>33341</v>
      </c>
      <c r="V15" s="25"/>
    </row>
    <row r="16" spans="1:25" ht="15" customHeight="1">
      <c r="A16" s="6">
        <v>8</v>
      </c>
      <c r="B16" s="5">
        <f t="shared" si="1"/>
        <v>690</v>
      </c>
      <c r="C16" s="9">
        <v>354</v>
      </c>
      <c r="D16" s="9">
        <v>336</v>
      </c>
      <c r="E16" s="11">
        <f>SUM(F16:G16)</f>
        <v>5520</v>
      </c>
      <c r="F16" s="14">
        <f>SUMPRODUCT(A16*C16)</f>
        <v>2832</v>
      </c>
      <c r="G16" s="17">
        <f>SUMPRODUCT(A16*D16)</f>
        <v>2688</v>
      </c>
      <c r="H16" s="6">
        <v>43</v>
      </c>
      <c r="I16" s="5">
        <f t="shared" si="2"/>
        <v>1175</v>
      </c>
      <c r="J16" s="9">
        <v>602</v>
      </c>
      <c r="K16" s="9">
        <v>573</v>
      </c>
      <c r="L16" s="11">
        <f>SUM(M16:N16)</f>
        <v>50525</v>
      </c>
      <c r="M16" s="14">
        <f>SUMPRODUCT(H16*J16)</f>
        <v>25886</v>
      </c>
      <c r="N16" s="17">
        <f>SUMPRODUCT(H16*K16)</f>
        <v>24639</v>
      </c>
      <c r="O16" s="6">
        <v>78</v>
      </c>
      <c r="P16" s="5">
        <f t="shared" si="3"/>
        <v>675</v>
      </c>
      <c r="Q16" s="9">
        <v>292</v>
      </c>
      <c r="R16" s="9">
        <v>383</v>
      </c>
      <c r="S16" s="11">
        <f>SUM(T16:U16)</f>
        <v>52650</v>
      </c>
      <c r="T16" s="14">
        <f>SUMPRODUCT(O16*Q16)</f>
        <v>22776</v>
      </c>
      <c r="U16" s="17">
        <f>SUMPRODUCT(O16*R16)</f>
        <v>29874</v>
      </c>
      <c r="V16" s="25"/>
    </row>
    <row r="17" spans="1:22" ht="15" customHeight="1">
      <c r="A17" s="6">
        <v>9</v>
      </c>
      <c r="B17" s="5">
        <f t="shared" si="1"/>
        <v>687</v>
      </c>
      <c r="C17" s="9">
        <v>337</v>
      </c>
      <c r="D17" s="9">
        <v>350</v>
      </c>
      <c r="E17" s="11">
        <f>SUM(F17:G17)</f>
        <v>6183</v>
      </c>
      <c r="F17" s="14">
        <f>SUMPRODUCT(A17*C17)</f>
        <v>3033</v>
      </c>
      <c r="G17" s="17">
        <f>SUMPRODUCT(A17*D17)</f>
        <v>3150</v>
      </c>
      <c r="H17" s="6">
        <v>44</v>
      </c>
      <c r="I17" s="5">
        <f t="shared" si="2"/>
        <v>1265</v>
      </c>
      <c r="J17" s="9">
        <v>643</v>
      </c>
      <c r="K17" s="9">
        <v>622</v>
      </c>
      <c r="L17" s="11">
        <f>SUM(M17:N17)</f>
        <v>55660</v>
      </c>
      <c r="M17" s="14">
        <f>SUMPRODUCT(H17*J17)</f>
        <v>28292</v>
      </c>
      <c r="N17" s="17">
        <f>SUMPRODUCT(H17*K17)</f>
        <v>27368</v>
      </c>
      <c r="O17" s="6">
        <v>79</v>
      </c>
      <c r="P17" s="5">
        <f t="shared" si="3"/>
        <v>726</v>
      </c>
      <c r="Q17" s="9">
        <v>309</v>
      </c>
      <c r="R17" s="9">
        <v>417</v>
      </c>
      <c r="S17" s="11">
        <f>SUM(T17:U17)</f>
        <v>57354</v>
      </c>
      <c r="T17" s="14">
        <f>SUMPRODUCT(O17*Q17)</f>
        <v>24411</v>
      </c>
      <c r="U17" s="17">
        <f>SUMPRODUCT(O17*R17)</f>
        <v>32943</v>
      </c>
      <c r="V17" s="25"/>
    </row>
    <row r="18" spans="1:22" ht="15" customHeight="1">
      <c r="A18" s="5" t="s">
        <v>31</v>
      </c>
      <c r="B18" s="5">
        <f t="shared" si="1"/>
        <v>3248</v>
      </c>
      <c r="C18" s="5">
        <f>SUM(C19:C23)</f>
        <v>1651</v>
      </c>
      <c r="D18" s="5">
        <f>SUM(D19:D23)</f>
        <v>1597</v>
      </c>
      <c r="E18" s="11">
        <f>SUM(E19:E23)</f>
        <v>38698</v>
      </c>
      <c r="F18" s="13">
        <f>SUM(F19:F23)</f>
        <v>19678</v>
      </c>
      <c r="G18" s="16">
        <f>SUM(G19:G23)</f>
        <v>19020</v>
      </c>
      <c r="H18" s="5" t="s">
        <v>66</v>
      </c>
      <c r="I18" s="5">
        <f t="shared" si="2"/>
        <v>6400</v>
      </c>
      <c r="J18" s="5">
        <f>SUM(J19:J23)</f>
        <v>3245</v>
      </c>
      <c r="K18" s="5">
        <f>SUM(K19:K23)</f>
        <v>3155</v>
      </c>
      <c r="L18" s="11">
        <f>SUM(L19:L23)</f>
        <v>300997</v>
      </c>
      <c r="M18" s="13">
        <f>SUM(M19:M23)</f>
        <v>152534</v>
      </c>
      <c r="N18" s="16">
        <f>SUM(N19:N23)</f>
        <v>148463</v>
      </c>
      <c r="O18" s="5" t="s">
        <v>4</v>
      </c>
      <c r="P18" s="5">
        <f t="shared" si="3"/>
        <v>3525</v>
      </c>
      <c r="Q18" s="5">
        <f>SUM(Q19:Q23)</f>
        <v>1384</v>
      </c>
      <c r="R18" s="5">
        <f>SUM(R19:R23)</f>
        <v>2141</v>
      </c>
      <c r="S18" s="11">
        <f>SUM(S19:S23)</f>
        <v>288511</v>
      </c>
      <c r="T18" s="13">
        <f>SUM(T19:T23)</f>
        <v>113310</v>
      </c>
      <c r="U18" s="16">
        <f>SUM(U19:U23)</f>
        <v>175201</v>
      </c>
      <c r="V18" s="25"/>
    </row>
    <row r="19" spans="1:22" ht="15" customHeight="1">
      <c r="A19" s="6">
        <v>10</v>
      </c>
      <c r="B19" s="5">
        <f t="shared" si="1"/>
        <v>705</v>
      </c>
      <c r="C19" s="9">
        <v>363</v>
      </c>
      <c r="D19" s="9">
        <v>342</v>
      </c>
      <c r="E19" s="11">
        <f>SUM(F19:G19)</f>
        <v>7050</v>
      </c>
      <c r="F19" s="14">
        <f>SUMPRODUCT(A19*C19)</f>
        <v>3630</v>
      </c>
      <c r="G19" s="17">
        <f>SUMPRODUCT(A19*D19)</f>
        <v>3420</v>
      </c>
      <c r="H19" s="6">
        <v>45</v>
      </c>
      <c r="I19" s="5">
        <f t="shared" si="2"/>
        <v>1219</v>
      </c>
      <c r="J19" s="9">
        <v>608</v>
      </c>
      <c r="K19" s="9">
        <v>611</v>
      </c>
      <c r="L19" s="11">
        <f>SUM(M19:N19)</f>
        <v>54855</v>
      </c>
      <c r="M19" s="14">
        <f>SUMPRODUCT(H19*J19)</f>
        <v>27360</v>
      </c>
      <c r="N19" s="17">
        <f>SUMPRODUCT(H19*K19)</f>
        <v>27495</v>
      </c>
      <c r="O19" s="6">
        <v>80</v>
      </c>
      <c r="P19" s="5">
        <f t="shared" si="3"/>
        <v>797</v>
      </c>
      <c r="Q19" s="9">
        <v>312</v>
      </c>
      <c r="R19" s="9">
        <v>485</v>
      </c>
      <c r="S19" s="11">
        <f>SUM(T19:U19)</f>
        <v>63760</v>
      </c>
      <c r="T19" s="14">
        <f>SUMPRODUCT(O19*Q19)</f>
        <v>24960</v>
      </c>
      <c r="U19" s="17">
        <f>SUMPRODUCT(O19*R19)</f>
        <v>38800</v>
      </c>
      <c r="V19" s="25"/>
    </row>
    <row r="20" spans="1:22" ht="15" customHeight="1">
      <c r="A20" s="6">
        <v>11</v>
      </c>
      <c r="B20" s="5">
        <f t="shared" si="1"/>
        <v>685</v>
      </c>
      <c r="C20" s="9">
        <v>352</v>
      </c>
      <c r="D20" s="9">
        <v>333</v>
      </c>
      <c r="E20" s="11">
        <f>SUM(F20:G20)</f>
        <v>7535</v>
      </c>
      <c r="F20" s="14">
        <f>SUMPRODUCT(A20*C20)</f>
        <v>3872</v>
      </c>
      <c r="G20" s="17">
        <f>SUMPRODUCT(A20*D20)</f>
        <v>3663</v>
      </c>
      <c r="H20" s="6">
        <v>46</v>
      </c>
      <c r="I20" s="5">
        <f t="shared" si="2"/>
        <v>1306</v>
      </c>
      <c r="J20" s="9">
        <v>707</v>
      </c>
      <c r="K20" s="9">
        <v>599</v>
      </c>
      <c r="L20" s="11">
        <f>SUM(M20:N20)</f>
        <v>60076</v>
      </c>
      <c r="M20" s="14">
        <f>SUMPRODUCT(H20*J20)</f>
        <v>32522</v>
      </c>
      <c r="N20" s="17">
        <f>SUMPRODUCT(H20*K20)</f>
        <v>27554</v>
      </c>
      <c r="O20" s="6">
        <v>81</v>
      </c>
      <c r="P20" s="5">
        <f t="shared" si="3"/>
        <v>743</v>
      </c>
      <c r="Q20" s="9">
        <v>282</v>
      </c>
      <c r="R20" s="9">
        <v>461</v>
      </c>
      <c r="S20" s="11">
        <f>SUM(T20:U20)</f>
        <v>60183</v>
      </c>
      <c r="T20" s="14">
        <f>SUMPRODUCT(O20*Q20)</f>
        <v>22842</v>
      </c>
      <c r="U20" s="17">
        <f>SUMPRODUCT(O20*R20)</f>
        <v>37341</v>
      </c>
      <c r="V20" s="25"/>
    </row>
    <row r="21" spans="1:22" ht="15" customHeight="1">
      <c r="A21" s="6">
        <v>12</v>
      </c>
      <c r="B21" s="5">
        <f t="shared" si="1"/>
        <v>651</v>
      </c>
      <c r="C21" s="9">
        <v>307</v>
      </c>
      <c r="D21" s="9">
        <v>344</v>
      </c>
      <c r="E21" s="11">
        <f>SUM(F21:G21)</f>
        <v>7812</v>
      </c>
      <c r="F21" s="14">
        <f>SUMPRODUCT(A21*C21)</f>
        <v>3684</v>
      </c>
      <c r="G21" s="17">
        <f>SUMPRODUCT(A21*D21)</f>
        <v>4128</v>
      </c>
      <c r="H21" s="6">
        <v>47</v>
      </c>
      <c r="I21" s="5">
        <f t="shared" si="2"/>
        <v>1279</v>
      </c>
      <c r="J21" s="9">
        <v>644</v>
      </c>
      <c r="K21" s="9">
        <v>635</v>
      </c>
      <c r="L21" s="11">
        <f>SUM(M21:N21)</f>
        <v>60113</v>
      </c>
      <c r="M21" s="14">
        <f>SUMPRODUCT(H21*J21)</f>
        <v>30268</v>
      </c>
      <c r="N21" s="17">
        <f>SUMPRODUCT(H21*K21)</f>
        <v>29845</v>
      </c>
      <c r="O21" s="6">
        <v>82</v>
      </c>
      <c r="P21" s="5">
        <f t="shared" si="3"/>
        <v>747</v>
      </c>
      <c r="Q21" s="9">
        <v>291</v>
      </c>
      <c r="R21" s="9">
        <v>456</v>
      </c>
      <c r="S21" s="11">
        <f>SUM(T21:U21)</f>
        <v>61254</v>
      </c>
      <c r="T21" s="14">
        <f>SUMPRODUCT(O21*Q21)</f>
        <v>23862</v>
      </c>
      <c r="U21" s="17">
        <f>SUMPRODUCT(O21*R21)</f>
        <v>37392</v>
      </c>
      <c r="V21" s="25"/>
    </row>
    <row r="22" spans="1:22" ht="15" customHeight="1">
      <c r="A22" s="6">
        <v>13</v>
      </c>
      <c r="B22" s="5">
        <f t="shared" si="1"/>
        <v>597</v>
      </c>
      <c r="C22" s="9">
        <v>314</v>
      </c>
      <c r="D22" s="9">
        <v>283</v>
      </c>
      <c r="E22" s="11">
        <f>SUM(F22:G22)</f>
        <v>7761</v>
      </c>
      <c r="F22" s="14">
        <f>SUMPRODUCT(A22*C22)</f>
        <v>4082</v>
      </c>
      <c r="G22" s="17">
        <f>SUMPRODUCT(A22*D22)</f>
        <v>3679</v>
      </c>
      <c r="H22" s="6">
        <v>48</v>
      </c>
      <c r="I22" s="5">
        <f t="shared" si="2"/>
        <v>1251</v>
      </c>
      <c r="J22" s="9">
        <v>630</v>
      </c>
      <c r="K22" s="9">
        <v>621</v>
      </c>
      <c r="L22" s="11">
        <f>SUM(M22:N22)</f>
        <v>60048</v>
      </c>
      <c r="M22" s="14">
        <f>SUMPRODUCT(H22*J22)</f>
        <v>30240</v>
      </c>
      <c r="N22" s="17">
        <f>SUMPRODUCT(H22*K22)</f>
        <v>29808</v>
      </c>
      <c r="O22" s="6">
        <v>83</v>
      </c>
      <c r="P22" s="5">
        <f t="shared" si="3"/>
        <v>678</v>
      </c>
      <c r="Q22" s="9">
        <v>270</v>
      </c>
      <c r="R22" s="9">
        <v>408</v>
      </c>
      <c r="S22" s="11">
        <f>SUM(T22:U22)</f>
        <v>56274</v>
      </c>
      <c r="T22" s="14">
        <f>SUMPRODUCT(O22*Q22)</f>
        <v>22410</v>
      </c>
      <c r="U22" s="17">
        <f>SUMPRODUCT(O22*R22)</f>
        <v>33864</v>
      </c>
      <c r="V22" s="25"/>
    </row>
    <row r="23" spans="1:22" ht="15" customHeight="1">
      <c r="A23" s="6">
        <v>14</v>
      </c>
      <c r="B23" s="5">
        <f t="shared" si="1"/>
        <v>610</v>
      </c>
      <c r="C23" s="9">
        <v>315</v>
      </c>
      <c r="D23" s="9">
        <v>295</v>
      </c>
      <c r="E23" s="11">
        <f>SUM(F23:G23)</f>
        <v>8540</v>
      </c>
      <c r="F23" s="14">
        <f>SUMPRODUCT(A23*C23)</f>
        <v>4410</v>
      </c>
      <c r="G23" s="17">
        <f>SUMPRODUCT(A23*D23)</f>
        <v>4130</v>
      </c>
      <c r="H23" s="6">
        <v>49</v>
      </c>
      <c r="I23" s="5">
        <f t="shared" si="2"/>
        <v>1345</v>
      </c>
      <c r="J23" s="9">
        <v>656</v>
      </c>
      <c r="K23" s="9">
        <v>689</v>
      </c>
      <c r="L23" s="11">
        <f>SUM(M23:N23)</f>
        <v>65905</v>
      </c>
      <c r="M23" s="14">
        <f>SUMPRODUCT(H23*J23)</f>
        <v>32144</v>
      </c>
      <c r="N23" s="17">
        <f>SUMPRODUCT(H23*K23)</f>
        <v>33761</v>
      </c>
      <c r="O23" s="6">
        <v>84</v>
      </c>
      <c r="P23" s="5">
        <f t="shared" si="3"/>
        <v>560</v>
      </c>
      <c r="Q23" s="9">
        <v>229</v>
      </c>
      <c r="R23" s="9">
        <v>331</v>
      </c>
      <c r="S23" s="11">
        <f>SUM(T23:U23)</f>
        <v>47040</v>
      </c>
      <c r="T23" s="14">
        <f>SUMPRODUCT(O23*Q23)</f>
        <v>19236</v>
      </c>
      <c r="U23" s="17">
        <f>SUMPRODUCT(O23*R23)</f>
        <v>27804</v>
      </c>
      <c r="V23" s="25"/>
    </row>
    <row r="24" spans="1:22" ht="15" customHeight="1">
      <c r="A24" s="5" t="s">
        <v>30</v>
      </c>
      <c r="B24" s="5">
        <f t="shared" si="1"/>
        <v>3171</v>
      </c>
      <c r="C24" s="5">
        <f>SUM(C25:C29)</f>
        <v>1623</v>
      </c>
      <c r="D24" s="5">
        <f>SUM(D25:D29)</f>
        <v>1548</v>
      </c>
      <c r="E24" s="11">
        <f>SUM(E25:E29)</f>
        <v>54037</v>
      </c>
      <c r="F24" s="13">
        <f>SUM(F25:F29)</f>
        <v>27632</v>
      </c>
      <c r="G24" s="16">
        <f>SUM(G25:G29)</f>
        <v>26405</v>
      </c>
      <c r="H24" s="5" t="s">
        <v>53</v>
      </c>
      <c r="I24" s="5">
        <f t="shared" si="2"/>
        <v>6793</v>
      </c>
      <c r="J24" s="5">
        <f>SUM(J25:J29)</f>
        <v>3360</v>
      </c>
      <c r="K24" s="5">
        <f>SUM(K25:K29)</f>
        <v>3433</v>
      </c>
      <c r="L24" s="11">
        <f>SUM(L25:L29)</f>
        <v>353264</v>
      </c>
      <c r="M24" s="13">
        <f>SUM(M25:M29)</f>
        <v>174722</v>
      </c>
      <c r="N24" s="16">
        <f>SUM(N25:N29)</f>
        <v>178542</v>
      </c>
      <c r="O24" s="5" t="s">
        <v>70</v>
      </c>
      <c r="P24" s="5">
        <f t="shared" si="3"/>
        <v>2412</v>
      </c>
      <c r="Q24" s="5">
        <f>SUM(Q25:Q29)</f>
        <v>847</v>
      </c>
      <c r="R24" s="5">
        <f>SUM(R25:R29)</f>
        <v>1565</v>
      </c>
      <c r="S24" s="11">
        <f>SUM(S25:S29)</f>
        <v>209435</v>
      </c>
      <c r="T24" s="13">
        <f>SUM(T25:T29)</f>
        <v>73509</v>
      </c>
      <c r="U24" s="16">
        <f>SUM(U25:U29)</f>
        <v>135926</v>
      </c>
      <c r="V24" s="25"/>
    </row>
    <row r="25" spans="1:22" ht="15" customHeight="1">
      <c r="A25" s="6">
        <v>15</v>
      </c>
      <c r="B25" s="5">
        <f t="shared" si="1"/>
        <v>643</v>
      </c>
      <c r="C25" s="9">
        <v>346</v>
      </c>
      <c r="D25" s="9">
        <v>297</v>
      </c>
      <c r="E25" s="11">
        <f>SUM(F25:G25)</f>
        <v>9645</v>
      </c>
      <c r="F25" s="14">
        <f>SUMPRODUCT(A25*C25)</f>
        <v>5190</v>
      </c>
      <c r="G25" s="17">
        <f>SUMPRODUCT(A25*D25)</f>
        <v>4455</v>
      </c>
      <c r="H25" s="6">
        <v>50</v>
      </c>
      <c r="I25" s="5">
        <f t="shared" si="2"/>
        <v>1312</v>
      </c>
      <c r="J25" s="9">
        <v>639</v>
      </c>
      <c r="K25" s="9">
        <v>673</v>
      </c>
      <c r="L25" s="11">
        <f>SUM(M25:N25)</f>
        <v>65600</v>
      </c>
      <c r="M25" s="14">
        <f>SUMPRODUCT(H25*J25)</f>
        <v>31950</v>
      </c>
      <c r="N25" s="17">
        <f>SUMPRODUCT(H25*K25)</f>
        <v>33650</v>
      </c>
      <c r="O25" s="6">
        <v>85</v>
      </c>
      <c r="P25" s="5">
        <f t="shared" si="3"/>
        <v>548</v>
      </c>
      <c r="Q25" s="9">
        <v>198</v>
      </c>
      <c r="R25" s="9">
        <v>350</v>
      </c>
      <c r="S25" s="11">
        <f>SUM(T25:U25)</f>
        <v>46580</v>
      </c>
      <c r="T25" s="14">
        <f>SUMPRODUCT(O25*Q25)</f>
        <v>16830</v>
      </c>
      <c r="U25" s="17">
        <f>SUMPRODUCT(O25*R25)</f>
        <v>29750</v>
      </c>
      <c r="V25" s="25"/>
    </row>
    <row r="26" spans="1:22" ht="15" customHeight="1">
      <c r="A26" s="6">
        <v>16</v>
      </c>
      <c r="B26" s="5">
        <f t="shared" si="1"/>
        <v>625</v>
      </c>
      <c r="C26" s="9">
        <v>313</v>
      </c>
      <c r="D26" s="9">
        <v>312</v>
      </c>
      <c r="E26" s="11">
        <f>SUM(F26:G26)</f>
        <v>10000</v>
      </c>
      <c r="F26" s="14">
        <f>SUMPRODUCT(A26*C26)</f>
        <v>5008</v>
      </c>
      <c r="G26" s="17">
        <f>SUMPRODUCT(A26*D26)</f>
        <v>4992</v>
      </c>
      <c r="H26" s="6">
        <v>51</v>
      </c>
      <c r="I26" s="5">
        <f t="shared" si="2"/>
        <v>1438</v>
      </c>
      <c r="J26" s="9">
        <v>737</v>
      </c>
      <c r="K26" s="9">
        <v>701</v>
      </c>
      <c r="L26" s="11">
        <f>SUM(M26:N26)</f>
        <v>73338</v>
      </c>
      <c r="M26" s="14">
        <f>SUMPRODUCT(H26*J26)</f>
        <v>37587</v>
      </c>
      <c r="N26" s="17">
        <f>SUMPRODUCT(H26*K26)</f>
        <v>35751</v>
      </c>
      <c r="O26" s="6">
        <v>86</v>
      </c>
      <c r="P26" s="5">
        <f t="shared" si="3"/>
        <v>540</v>
      </c>
      <c r="Q26" s="9">
        <v>198</v>
      </c>
      <c r="R26" s="9">
        <v>342</v>
      </c>
      <c r="S26" s="11">
        <f>SUM(T26:U26)</f>
        <v>46440</v>
      </c>
      <c r="T26" s="14">
        <f>SUMPRODUCT(O26*Q26)</f>
        <v>17028</v>
      </c>
      <c r="U26" s="17">
        <f>SUMPRODUCT(O26*R26)</f>
        <v>29412</v>
      </c>
      <c r="V26" s="25"/>
    </row>
    <row r="27" spans="1:22" ht="15" customHeight="1">
      <c r="A27" s="6">
        <v>17</v>
      </c>
      <c r="B27" s="5">
        <f t="shared" si="1"/>
        <v>577</v>
      </c>
      <c r="C27" s="9">
        <v>286</v>
      </c>
      <c r="D27" s="9">
        <v>291</v>
      </c>
      <c r="E27" s="11">
        <f>SUM(F27:G27)</f>
        <v>9809</v>
      </c>
      <c r="F27" s="14">
        <f>SUMPRODUCT(A27*C27)</f>
        <v>4862</v>
      </c>
      <c r="G27" s="17">
        <f>SUMPRODUCT(A27*D27)</f>
        <v>4947</v>
      </c>
      <c r="H27" s="6">
        <v>52</v>
      </c>
      <c r="I27" s="5">
        <f t="shared" si="2"/>
        <v>1325</v>
      </c>
      <c r="J27" s="9">
        <v>655</v>
      </c>
      <c r="K27" s="9">
        <v>670</v>
      </c>
      <c r="L27" s="11">
        <f>SUM(M27:N27)</f>
        <v>68900</v>
      </c>
      <c r="M27" s="14">
        <f>SUMPRODUCT(H27*J27)</f>
        <v>34060</v>
      </c>
      <c r="N27" s="17">
        <f>SUMPRODUCT(H27*K27)</f>
        <v>34840</v>
      </c>
      <c r="O27" s="6">
        <v>87</v>
      </c>
      <c r="P27" s="5">
        <f t="shared" si="3"/>
        <v>471</v>
      </c>
      <c r="Q27" s="9">
        <v>163</v>
      </c>
      <c r="R27" s="9">
        <v>308</v>
      </c>
      <c r="S27" s="11">
        <f>SUM(T27:U27)</f>
        <v>40977</v>
      </c>
      <c r="T27" s="14">
        <f>SUMPRODUCT(O27*Q27)</f>
        <v>14181</v>
      </c>
      <c r="U27" s="17">
        <f>SUMPRODUCT(O27*R27)</f>
        <v>26796</v>
      </c>
      <c r="V27" s="25"/>
    </row>
    <row r="28" spans="1:22" ht="15" customHeight="1">
      <c r="A28" s="6">
        <v>18</v>
      </c>
      <c r="B28" s="5">
        <f t="shared" si="1"/>
        <v>611</v>
      </c>
      <c r="C28" s="9">
        <v>310</v>
      </c>
      <c r="D28" s="9">
        <v>301</v>
      </c>
      <c r="E28" s="11">
        <f>SUM(F28:G28)</f>
        <v>10998</v>
      </c>
      <c r="F28" s="14">
        <f>SUMPRODUCT(A28*C28)</f>
        <v>5580</v>
      </c>
      <c r="G28" s="17">
        <f>SUMPRODUCT(A28*D28)</f>
        <v>5418</v>
      </c>
      <c r="H28" s="6">
        <v>53</v>
      </c>
      <c r="I28" s="5">
        <f t="shared" si="2"/>
        <v>1346</v>
      </c>
      <c r="J28" s="9">
        <v>641</v>
      </c>
      <c r="K28" s="9">
        <v>705</v>
      </c>
      <c r="L28" s="11">
        <f>SUM(M28:N28)</f>
        <v>71338</v>
      </c>
      <c r="M28" s="14">
        <f>SUMPRODUCT(H28*J28)</f>
        <v>33973</v>
      </c>
      <c r="N28" s="17">
        <f>SUMPRODUCT(H28*K28)</f>
        <v>37365</v>
      </c>
      <c r="O28" s="6">
        <v>88</v>
      </c>
      <c r="P28" s="5">
        <f t="shared" si="3"/>
        <v>479</v>
      </c>
      <c r="Q28" s="9">
        <v>162</v>
      </c>
      <c r="R28" s="9">
        <v>317</v>
      </c>
      <c r="S28" s="11">
        <f>SUM(T28:U28)</f>
        <v>42152</v>
      </c>
      <c r="T28" s="14">
        <f>SUMPRODUCT(O28*Q28)</f>
        <v>14256</v>
      </c>
      <c r="U28" s="17">
        <f>SUMPRODUCT(O28*R28)</f>
        <v>27896</v>
      </c>
      <c r="V28" s="25"/>
    </row>
    <row r="29" spans="1:22" ht="15" customHeight="1">
      <c r="A29" s="6">
        <v>19</v>
      </c>
      <c r="B29" s="5">
        <f t="shared" si="1"/>
        <v>715</v>
      </c>
      <c r="C29" s="9">
        <v>368</v>
      </c>
      <c r="D29" s="9">
        <v>347</v>
      </c>
      <c r="E29" s="11">
        <f>SUM(F29:G29)</f>
        <v>13585</v>
      </c>
      <c r="F29" s="14">
        <f>SUMPRODUCT(A29*C29)</f>
        <v>6992</v>
      </c>
      <c r="G29" s="17">
        <f>SUMPRODUCT(A29*D29)</f>
        <v>6593</v>
      </c>
      <c r="H29" s="6">
        <v>54</v>
      </c>
      <c r="I29" s="5">
        <f t="shared" si="2"/>
        <v>1372</v>
      </c>
      <c r="J29" s="9">
        <v>688</v>
      </c>
      <c r="K29" s="9">
        <v>684</v>
      </c>
      <c r="L29" s="11">
        <f>SUM(M29:N29)</f>
        <v>74088</v>
      </c>
      <c r="M29" s="14">
        <f>SUMPRODUCT(H29*J29)</f>
        <v>37152</v>
      </c>
      <c r="N29" s="17">
        <f>SUMPRODUCT(H29*K29)</f>
        <v>36936</v>
      </c>
      <c r="O29" s="6">
        <v>89</v>
      </c>
      <c r="P29" s="5">
        <f t="shared" si="3"/>
        <v>374</v>
      </c>
      <c r="Q29" s="9">
        <v>126</v>
      </c>
      <c r="R29" s="9">
        <v>248</v>
      </c>
      <c r="S29" s="11">
        <f>SUM(T29:U29)</f>
        <v>33286</v>
      </c>
      <c r="T29" s="14">
        <f>SUMPRODUCT(O29*Q29)</f>
        <v>11214</v>
      </c>
      <c r="U29" s="17">
        <f>SUMPRODUCT(O29*R29)</f>
        <v>22072</v>
      </c>
      <c r="V29" s="25"/>
    </row>
    <row r="30" spans="1:22" ht="15" customHeight="1">
      <c r="A30" s="5" t="s">
        <v>54</v>
      </c>
      <c r="B30" s="5">
        <f t="shared" si="1"/>
        <v>4392</v>
      </c>
      <c r="C30" s="5">
        <f>SUM(C31:C35)</f>
        <v>2219</v>
      </c>
      <c r="D30" s="5">
        <f>SUM(D31:D35)</f>
        <v>2173</v>
      </c>
      <c r="E30" s="11">
        <f>SUM(E31:E35)</f>
        <v>97409</v>
      </c>
      <c r="F30" s="13">
        <f>SUM(F31:F35)</f>
        <v>49137</v>
      </c>
      <c r="G30" s="16">
        <f>SUM(G31:G35)</f>
        <v>48272</v>
      </c>
      <c r="H30" s="5" t="s">
        <v>67</v>
      </c>
      <c r="I30" s="5">
        <f t="shared" si="2"/>
        <v>6248</v>
      </c>
      <c r="J30" s="5">
        <f>SUM(J31:J35)</f>
        <v>3279</v>
      </c>
      <c r="K30" s="5">
        <f>SUM(K31:K35)</f>
        <v>2969</v>
      </c>
      <c r="L30" s="11">
        <f>SUM(L31:L35)</f>
        <v>355865</v>
      </c>
      <c r="M30" s="13">
        <f>SUM(M31:M35)</f>
        <v>186885</v>
      </c>
      <c r="N30" s="16">
        <f>SUM(N31:N35)</f>
        <v>168980</v>
      </c>
      <c r="O30" s="5" t="s">
        <v>71</v>
      </c>
      <c r="P30" s="5">
        <f t="shared" si="3"/>
        <v>1240</v>
      </c>
      <c r="Q30" s="5">
        <f>SUM(Q31:Q35)</f>
        <v>361</v>
      </c>
      <c r="R30" s="5">
        <f>SUM(R31:R35)</f>
        <v>879</v>
      </c>
      <c r="S30" s="11">
        <f>SUM(S31:S35)</f>
        <v>113510</v>
      </c>
      <c r="T30" s="13">
        <f>SUM(T31:T35)</f>
        <v>32956</v>
      </c>
      <c r="U30" s="16">
        <f>SUM(U31:U35)</f>
        <v>80554</v>
      </c>
      <c r="V30" s="25"/>
    </row>
    <row r="31" spans="1:22" ht="15" customHeight="1">
      <c r="A31" s="6">
        <v>20</v>
      </c>
      <c r="B31" s="5">
        <f t="shared" si="1"/>
        <v>723</v>
      </c>
      <c r="C31" s="9">
        <v>381</v>
      </c>
      <c r="D31" s="9">
        <v>342</v>
      </c>
      <c r="E31" s="11">
        <f>SUM(F31:G31)</f>
        <v>14460</v>
      </c>
      <c r="F31" s="14">
        <f>SUMPRODUCT(A31*C31)</f>
        <v>7620</v>
      </c>
      <c r="G31" s="17">
        <f>SUMPRODUCT(A31*D31)</f>
        <v>6840</v>
      </c>
      <c r="H31" s="6">
        <v>55</v>
      </c>
      <c r="I31" s="5">
        <f t="shared" si="2"/>
        <v>1315</v>
      </c>
      <c r="J31" s="9">
        <v>679</v>
      </c>
      <c r="K31" s="9">
        <v>636</v>
      </c>
      <c r="L31" s="11">
        <f>SUM(M31:N31)</f>
        <v>72325</v>
      </c>
      <c r="M31" s="14">
        <f>SUMPRODUCT(H31*J31)</f>
        <v>37345</v>
      </c>
      <c r="N31" s="17">
        <f>SUMPRODUCT(H31*K31)</f>
        <v>34980</v>
      </c>
      <c r="O31" s="6">
        <v>90</v>
      </c>
      <c r="P31" s="5">
        <f t="shared" si="3"/>
        <v>372</v>
      </c>
      <c r="Q31" s="9">
        <v>132</v>
      </c>
      <c r="R31" s="9">
        <v>240</v>
      </c>
      <c r="S31" s="11">
        <f>SUM(T31:U31)</f>
        <v>33480</v>
      </c>
      <c r="T31" s="14">
        <f>SUMPRODUCT(O31*Q31)</f>
        <v>11880</v>
      </c>
      <c r="U31" s="17">
        <f>SUMPRODUCT(O31*R31)</f>
        <v>21600</v>
      </c>
      <c r="V31" s="25"/>
    </row>
    <row r="32" spans="1:22" ht="15" customHeight="1">
      <c r="A32" s="6">
        <v>21</v>
      </c>
      <c r="B32" s="5">
        <f t="shared" si="1"/>
        <v>791</v>
      </c>
      <c r="C32" s="9">
        <v>410</v>
      </c>
      <c r="D32" s="9">
        <v>381</v>
      </c>
      <c r="E32" s="11">
        <f>SUM(F32:G32)</f>
        <v>16611</v>
      </c>
      <c r="F32" s="14">
        <f>SUMPRODUCT(A32*C32)</f>
        <v>8610</v>
      </c>
      <c r="G32" s="17">
        <f>SUMPRODUCT(A32*D32)</f>
        <v>8001</v>
      </c>
      <c r="H32" s="6">
        <v>56</v>
      </c>
      <c r="I32" s="5">
        <f t="shared" si="2"/>
        <v>1389</v>
      </c>
      <c r="J32" s="9">
        <v>710</v>
      </c>
      <c r="K32" s="9">
        <v>679</v>
      </c>
      <c r="L32" s="11">
        <f>SUM(M32:N32)</f>
        <v>77784</v>
      </c>
      <c r="M32" s="14">
        <f>SUMPRODUCT(H32*J32)</f>
        <v>39760</v>
      </c>
      <c r="N32" s="17">
        <f>SUMPRODUCT(H32*K32)</f>
        <v>38024</v>
      </c>
      <c r="O32" s="6">
        <v>91</v>
      </c>
      <c r="P32" s="5">
        <f t="shared" si="3"/>
        <v>305</v>
      </c>
      <c r="Q32" s="9">
        <v>96</v>
      </c>
      <c r="R32" s="9">
        <v>209</v>
      </c>
      <c r="S32" s="11">
        <f>SUM(T32:U32)</f>
        <v>27755</v>
      </c>
      <c r="T32" s="14">
        <f>SUMPRODUCT(O32*Q32)</f>
        <v>8736</v>
      </c>
      <c r="U32" s="17">
        <f>SUMPRODUCT(O32*R32)</f>
        <v>19019</v>
      </c>
      <c r="V32" s="25"/>
    </row>
    <row r="33" spans="1:22" ht="15" customHeight="1">
      <c r="A33" s="6">
        <v>22</v>
      </c>
      <c r="B33" s="5">
        <f t="shared" si="1"/>
        <v>887</v>
      </c>
      <c r="C33" s="9">
        <v>453</v>
      </c>
      <c r="D33" s="9">
        <v>434</v>
      </c>
      <c r="E33" s="11">
        <f>SUM(F33:G33)</f>
        <v>19514</v>
      </c>
      <c r="F33" s="14">
        <f>SUMPRODUCT(A33*C33)</f>
        <v>9966</v>
      </c>
      <c r="G33" s="17">
        <f>SUMPRODUCT(A33*D33)</f>
        <v>9548</v>
      </c>
      <c r="H33" s="6">
        <v>57</v>
      </c>
      <c r="I33" s="5">
        <f t="shared" si="2"/>
        <v>1021</v>
      </c>
      <c r="J33" s="9">
        <v>527</v>
      </c>
      <c r="K33" s="9">
        <v>494</v>
      </c>
      <c r="L33" s="11">
        <f>SUM(M33:N33)</f>
        <v>58197</v>
      </c>
      <c r="M33" s="14">
        <f>SUMPRODUCT(H33*J33)</f>
        <v>30039</v>
      </c>
      <c r="N33" s="17">
        <f>SUMPRODUCT(H33*K33)</f>
        <v>28158</v>
      </c>
      <c r="O33" s="6">
        <v>92</v>
      </c>
      <c r="P33" s="5">
        <f t="shared" si="3"/>
        <v>240</v>
      </c>
      <c r="Q33" s="9">
        <v>61</v>
      </c>
      <c r="R33" s="9">
        <v>179</v>
      </c>
      <c r="S33" s="11">
        <f>SUM(T33:U33)</f>
        <v>22080</v>
      </c>
      <c r="T33" s="14">
        <f>SUMPRODUCT(O33*Q33)</f>
        <v>5612</v>
      </c>
      <c r="U33" s="17">
        <f>SUMPRODUCT(O33*R33)</f>
        <v>16468</v>
      </c>
      <c r="V33" s="25"/>
    </row>
    <row r="34" spans="1:22" ht="15" customHeight="1">
      <c r="A34" s="6">
        <v>23</v>
      </c>
      <c r="B34" s="5">
        <f t="shared" si="1"/>
        <v>960</v>
      </c>
      <c r="C34" s="9">
        <v>459</v>
      </c>
      <c r="D34" s="9">
        <v>501</v>
      </c>
      <c r="E34" s="11">
        <f>SUM(F34:G34)</f>
        <v>22080</v>
      </c>
      <c r="F34" s="14">
        <f>SUMPRODUCT(A34*C34)</f>
        <v>10557</v>
      </c>
      <c r="G34" s="17">
        <f>SUMPRODUCT(A34*D34)</f>
        <v>11523</v>
      </c>
      <c r="H34" s="6">
        <v>58</v>
      </c>
      <c r="I34" s="5">
        <f t="shared" si="2"/>
        <v>1298</v>
      </c>
      <c r="J34" s="9">
        <v>676</v>
      </c>
      <c r="K34" s="9">
        <v>622</v>
      </c>
      <c r="L34" s="11">
        <f>SUM(M34:N34)</f>
        <v>75284</v>
      </c>
      <c r="M34" s="14">
        <f>SUMPRODUCT(H34*J34)</f>
        <v>39208</v>
      </c>
      <c r="N34" s="17">
        <f>SUMPRODUCT(H34*K34)</f>
        <v>36076</v>
      </c>
      <c r="O34" s="6">
        <v>93</v>
      </c>
      <c r="P34" s="5">
        <f t="shared" si="3"/>
        <v>167</v>
      </c>
      <c r="Q34" s="9">
        <v>40</v>
      </c>
      <c r="R34" s="9">
        <v>127</v>
      </c>
      <c r="S34" s="11">
        <f>SUM(T34:U34)</f>
        <v>15531</v>
      </c>
      <c r="T34" s="14">
        <f>SUMPRODUCT(O34*Q34)</f>
        <v>3720</v>
      </c>
      <c r="U34" s="17">
        <f>SUMPRODUCT(O34*R34)</f>
        <v>11811</v>
      </c>
      <c r="V34" s="25"/>
    </row>
    <row r="35" spans="1:22" ht="15" customHeight="1">
      <c r="A35" s="6">
        <v>24</v>
      </c>
      <c r="B35" s="5">
        <f t="shared" si="1"/>
        <v>1031</v>
      </c>
      <c r="C35" s="9">
        <v>516</v>
      </c>
      <c r="D35" s="9">
        <v>515</v>
      </c>
      <c r="E35" s="11">
        <f>SUM(F35:G35)</f>
        <v>24744</v>
      </c>
      <c r="F35" s="14">
        <f>SUMPRODUCT(A35*C35)</f>
        <v>12384</v>
      </c>
      <c r="G35" s="17">
        <f>SUMPRODUCT(A35*D35)</f>
        <v>12360</v>
      </c>
      <c r="H35" s="6">
        <v>59</v>
      </c>
      <c r="I35" s="5">
        <f t="shared" si="2"/>
        <v>1225</v>
      </c>
      <c r="J35" s="9">
        <v>687</v>
      </c>
      <c r="K35" s="9">
        <v>538</v>
      </c>
      <c r="L35" s="11">
        <f>SUM(M35:N35)</f>
        <v>72275</v>
      </c>
      <c r="M35" s="14">
        <f>SUMPRODUCT(H35*J35)</f>
        <v>40533</v>
      </c>
      <c r="N35" s="17">
        <f>SUMPRODUCT(H35*K35)</f>
        <v>31742</v>
      </c>
      <c r="O35" s="6">
        <v>94</v>
      </c>
      <c r="P35" s="5">
        <f t="shared" si="3"/>
        <v>156</v>
      </c>
      <c r="Q35" s="9">
        <v>32</v>
      </c>
      <c r="R35" s="9">
        <v>124</v>
      </c>
      <c r="S35" s="11">
        <f>SUM(T35:U35)</f>
        <v>14664</v>
      </c>
      <c r="T35" s="14">
        <f>SUMPRODUCT(O35*Q35)</f>
        <v>3008</v>
      </c>
      <c r="U35" s="17">
        <f>SUMPRODUCT(O35*R35)</f>
        <v>11656</v>
      </c>
      <c r="V35" s="25"/>
    </row>
    <row r="36" spans="1:22" ht="15" customHeight="1">
      <c r="A36" s="5" t="s">
        <v>55</v>
      </c>
      <c r="B36" s="5">
        <f t="shared" si="1"/>
        <v>5129</v>
      </c>
      <c r="C36" s="5">
        <f>SUM(C37:C41)</f>
        <v>2440</v>
      </c>
      <c r="D36" s="5">
        <f>SUM(D37:D41)</f>
        <v>2689</v>
      </c>
      <c r="E36" s="11">
        <f>SUM(E37:E41)</f>
        <v>138394</v>
      </c>
      <c r="F36" s="13">
        <f>SUM(F37:F41)</f>
        <v>65878</v>
      </c>
      <c r="G36" s="16">
        <f>SUM(G37:G41)</f>
        <v>72516</v>
      </c>
      <c r="H36" s="5" t="s">
        <v>62</v>
      </c>
      <c r="I36" s="5">
        <f t="shared" si="2"/>
        <v>4703</v>
      </c>
      <c r="J36" s="5">
        <f>SUM(J37:J41)</f>
        <v>2377</v>
      </c>
      <c r="K36" s="5">
        <f>SUM(K37:K41)</f>
        <v>2326</v>
      </c>
      <c r="L36" s="11">
        <f>SUM(L37:L41)</f>
        <v>291276</v>
      </c>
      <c r="M36" s="13">
        <f>SUM(M37:M41)</f>
        <v>147183</v>
      </c>
      <c r="N36" s="16">
        <f>SUM(N37:N41)</f>
        <v>144093</v>
      </c>
      <c r="O36" s="5" t="s">
        <v>72</v>
      </c>
      <c r="P36" s="5">
        <f t="shared" si="3"/>
        <v>355</v>
      </c>
      <c r="Q36" s="5">
        <f>SUM(Q37:Q41)</f>
        <v>90</v>
      </c>
      <c r="R36" s="5">
        <f>SUM(R37:R41)</f>
        <v>265</v>
      </c>
      <c r="S36" s="11">
        <f>SUM(S37:S41)</f>
        <v>34216</v>
      </c>
      <c r="T36" s="13">
        <f>SUM(T37:T41)</f>
        <v>8669</v>
      </c>
      <c r="U36" s="16">
        <f>SUM(U37:U41)</f>
        <v>25547</v>
      </c>
      <c r="V36" s="25"/>
    </row>
    <row r="37" spans="1:22" ht="15" customHeight="1">
      <c r="A37" s="6">
        <v>25</v>
      </c>
      <c r="B37" s="5">
        <f t="shared" si="1"/>
        <v>1061</v>
      </c>
      <c r="C37" s="9">
        <v>508</v>
      </c>
      <c r="D37" s="9">
        <v>553</v>
      </c>
      <c r="E37" s="11">
        <f>SUM(F37:G37)</f>
        <v>26525</v>
      </c>
      <c r="F37" s="14">
        <f>SUMPRODUCT(A37*C37)</f>
        <v>12700</v>
      </c>
      <c r="G37" s="17">
        <f>SUMPRODUCT(A37*D37)</f>
        <v>13825</v>
      </c>
      <c r="H37" s="6">
        <v>60</v>
      </c>
      <c r="I37" s="5">
        <f t="shared" si="2"/>
        <v>1035</v>
      </c>
      <c r="J37" s="9">
        <v>533</v>
      </c>
      <c r="K37" s="9">
        <v>502</v>
      </c>
      <c r="L37" s="11">
        <f>SUM(M37:N37)</f>
        <v>62100</v>
      </c>
      <c r="M37" s="14">
        <f>SUMPRODUCT(H37*J37)</f>
        <v>31980</v>
      </c>
      <c r="N37" s="17">
        <f>SUMPRODUCT(H37*K37)</f>
        <v>30120</v>
      </c>
      <c r="O37" s="6">
        <v>95</v>
      </c>
      <c r="P37" s="5">
        <f t="shared" si="3"/>
        <v>119</v>
      </c>
      <c r="Q37" s="9">
        <v>36</v>
      </c>
      <c r="R37" s="9">
        <v>83</v>
      </c>
      <c r="S37" s="11">
        <f>SUM(T37:U37)</f>
        <v>11305</v>
      </c>
      <c r="T37" s="14">
        <f>SUMPRODUCT(O37*Q37)</f>
        <v>3420</v>
      </c>
      <c r="U37" s="17">
        <f>SUMPRODUCT(O37*R37)</f>
        <v>7885</v>
      </c>
      <c r="V37" s="25"/>
    </row>
    <row r="38" spans="1:22" ht="15" customHeight="1">
      <c r="A38" s="6">
        <v>26</v>
      </c>
      <c r="B38" s="5">
        <f t="shared" si="1"/>
        <v>1035</v>
      </c>
      <c r="C38" s="9">
        <v>479</v>
      </c>
      <c r="D38" s="9">
        <v>556</v>
      </c>
      <c r="E38" s="11">
        <f>SUM(F38:G38)</f>
        <v>26910</v>
      </c>
      <c r="F38" s="14">
        <f>SUMPRODUCT(A38*C38)</f>
        <v>12454</v>
      </c>
      <c r="G38" s="17">
        <f>SUMPRODUCT(A38*D38)</f>
        <v>14456</v>
      </c>
      <c r="H38" s="6">
        <v>61</v>
      </c>
      <c r="I38" s="5">
        <f t="shared" si="2"/>
        <v>954</v>
      </c>
      <c r="J38" s="9">
        <v>482</v>
      </c>
      <c r="K38" s="9">
        <v>472</v>
      </c>
      <c r="L38" s="11">
        <f>SUM(M38:N38)</f>
        <v>58194</v>
      </c>
      <c r="M38" s="14">
        <f>SUMPRODUCT(H38*J38)</f>
        <v>29402</v>
      </c>
      <c r="N38" s="17">
        <f>SUMPRODUCT(H38*K38)</f>
        <v>28792</v>
      </c>
      <c r="O38" s="6">
        <v>96</v>
      </c>
      <c r="P38" s="5">
        <f t="shared" si="3"/>
        <v>93</v>
      </c>
      <c r="Q38" s="9">
        <v>21</v>
      </c>
      <c r="R38" s="9">
        <v>72</v>
      </c>
      <c r="S38" s="11">
        <f>SUM(T38:U38)</f>
        <v>8928</v>
      </c>
      <c r="T38" s="14">
        <f>SUMPRODUCT(O38*Q38)</f>
        <v>2016</v>
      </c>
      <c r="U38" s="17">
        <f>SUMPRODUCT(O38*R38)</f>
        <v>6912</v>
      </c>
      <c r="V38" s="25"/>
    </row>
    <row r="39" spans="1:22" ht="15" customHeight="1">
      <c r="A39" s="6">
        <v>27</v>
      </c>
      <c r="B39" s="5">
        <f t="shared" si="1"/>
        <v>989</v>
      </c>
      <c r="C39" s="9">
        <v>462</v>
      </c>
      <c r="D39" s="9">
        <v>527</v>
      </c>
      <c r="E39" s="11">
        <f>SUM(F39:G39)</f>
        <v>26703</v>
      </c>
      <c r="F39" s="14">
        <f>SUMPRODUCT(A39*C39)</f>
        <v>12474</v>
      </c>
      <c r="G39" s="17">
        <f>SUMPRODUCT(A39*D39)</f>
        <v>14229</v>
      </c>
      <c r="H39" s="6">
        <v>62</v>
      </c>
      <c r="I39" s="5">
        <f t="shared" si="2"/>
        <v>891</v>
      </c>
      <c r="J39" s="9">
        <v>450</v>
      </c>
      <c r="K39" s="9">
        <v>441</v>
      </c>
      <c r="L39" s="11">
        <f>SUM(M39:N39)</f>
        <v>55242</v>
      </c>
      <c r="M39" s="14">
        <f>SUMPRODUCT(H39*J39)</f>
        <v>27900</v>
      </c>
      <c r="N39" s="17">
        <f>SUMPRODUCT(H39*K39)</f>
        <v>27342</v>
      </c>
      <c r="O39" s="6">
        <v>97</v>
      </c>
      <c r="P39" s="5">
        <f t="shared" si="3"/>
        <v>70</v>
      </c>
      <c r="Q39" s="9">
        <v>14</v>
      </c>
      <c r="R39" s="9">
        <v>56</v>
      </c>
      <c r="S39" s="11">
        <f>SUM(T39:U39)</f>
        <v>6790</v>
      </c>
      <c r="T39" s="14">
        <f>SUMPRODUCT(O39*Q39)</f>
        <v>1358</v>
      </c>
      <c r="U39" s="17">
        <f>SUMPRODUCT(O39*R39)</f>
        <v>5432</v>
      </c>
      <c r="V39" s="25"/>
    </row>
    <row r="40" spans="1:22" ht="15" customHeight="1">
      <c r="A40" s="6">
        <v>28</v>
      </c>
      <c r="B40" s="5">
        <f t="shared" si="1"/>
        <v>1020</v>
      </c>
      <c r="C40" s="9">
        <v>489</v>
      </c>
      <c r="D40" s="9">
        <v>531</v>
      </c>
      <c r="E40" s="11">
        <f>SUM(F40:G40)</f>
        <v>28560</v>
      </c>
      <c r="F40" s="14">
        <f>SUMPRODUCT(A40*C40)</f>
        <v>13692</v>
      </c>
      <c r="G40" s="17">
        <f>SUMPRODUCT(A40*D40)</f>
        <v>14868</v>
      </c>
      <c r="H40" s="6">
        <v>63</v>
      </c>
      <c r="I40" s="5">
        <f t="shared" si="2"/>
        <v>932</v>
      </c>
      <c r="J40" s="9">
        <v>467</v>
      </c>
      <c r="K40" s="9">
        <v>465</v>
      </c>
      <c r="L40" s="11">
        <f>SUM(M40:N40)</f>
        <v>58716</v>
      </c>
      <c r="M40" s="14">
        <f>SUMPRODUCT(H40*J40)</f>
        <v>29421</v>
      </c>
      <c r="N40" s="17">
        <f>SUMPRODUCT(H40*K40)</f>
        <v>29295</v>
      </c>
      <c r="O40" s="6">
        <v>98</v>
      </c>
      <c r="P40" s="5">
        <f t="shared" si="3"/>
        <v>34</v>
      </c>
      <c r="Q40" s="9">
        <v>6</v>
      </c>
      <c r="R40" s="9">
        <v>28</v>
      </c>
      <c r="S40" s="11">
        <f>SUM(T40:U40)</f>
        <v>3332</v>
      </c>
      <c r="T40" s="14">
        <f>SUMPRODUCT(O40*Q40)</f>
        <v>588</v>
      </c>
      <c r="U40" s="17">
        <f>SUMPRODUCT(O40*R40)</f>
        <v>2744</v>
      </c>
      <c r="V40" s="25"/>
    </row>
    <row r="41" spans="1:22" ht="15" customHeight="1">
      <c r="A41" s="6">
        <v>29</v>
      </c>
      <c r="B41" s="5">
        <f t="shared" si="1"/>
        <v>1024</v>
      </c>
      <c r="C41" s="9">
        <v>502</v>
      </c>
      <c r="D41" s="9">
        <v>522</v>
      </c>
      <c r="E41" s="11">
        <f>SUM(F41:G41)</f>
        <v>29696</v>
      </c>
      <c r="F41" s="14">
        <f>SUMPRODUCT(A41*C41)</f>
        <v>14558</v>
      </c>
      <c r="G41" s="17">
        <f>SUMPRODUCT(A41*D41)</f>
        <v>15138</v>
      </c>
      <c r="H41" s="6">
        <v>64</v>
      </c>
      <c r="I41" s="5">
        <f t="shared" si="2"/>
        <v>891</v>
      </c>
      <c r="J41" s="9">
        <v>445</v>
      </c>
      <c r="K41" s="9">
        <v>446</v>
      </c>
      <c r="L41" s="11">
        <f>SUM(M41:N41)</f>
        <v>57024</v>
      </c>
      <c r="M41" s="14">
        <f>SUMPRODUCT(H41*J41)</f>
        <v>28480</v>
      </c>
      <c r="N41" s="17">
        <f>SUMPRODUCT(H41*K41)</f>
        <v>28544</v>
      </c>
      <c r="O41" s="6">
        <v>99</v>
      </c>
      <c r="P41" s="5">
        <f t="shared" si="3"/>
        <v>39</v>
      </c>
      <c r="Q41" s="9">
        <v>13</v>
      </c>
      <c r="R41" s="9">
        <v>26</v>
      </c>
      <c r="S41" s="11">
        <f>SUM(T41:U41)</f>
        <v>3861</v>
      </c>
      <c r="T41" s="14">
        <f>SUMPRODUCT(O41*Q41)</f>
        <v>1287</v>
      </c>
      <c r="U41" s="17">
        <f>SUMPRODUCT(O41*R41)</f>
        <v>2574</v>
      </c>
      <c r="V41" s="25"/>
    </row>
    <row r="42" spans="1:22" ht="15" customHeight="1">
      <c r="A42" s="5" t="s">
        <v>57</v>
      </c>
      <c r="B42" s="5">
        <f t="shared" si="1"/>
        <v>4619</v>
      </c>
      <c r="C42" s="5">
        <f>SUM(C43:C47)</f>
        <v>2182</v>
      </c>
      <c r="D42" s="5">
        <f>SUM(D43:D47)</f>
        <v>2437</v>
      </c>
      <c r="E42" s="11">
        <f>SUM(E43:E47)</f>
        <v>147886</v>
      </c>
      <c r="F42" s="13">
        <f>SUM(F43:F47)</f>
        <v>69830</v>
      </c>
      <c r="G42" s="16">
        <f>SUM(G43:G47)</f>
        <v>78056</v>
      </c>
      <c r="H42" s="5" t="s">
        <v>20</v>
      </c>
      <c r="I42" s="5">
        <f t="shared" si="2"/>
        <v>3969</v>
      </c>
      <c r="J42" s="5">
        <f>SUM(J43:J47)</f>
        <v>1976</v>
      </c>
      <c r="K42" s="5">
        <f>SUM(K43:K47)</f>
        <v>1993</v>
      </c>
      <c r="L42" s="11">
        <f>SUM(L43:L47)</f>
        <v>265739</v>
      </c>
      <c r="M42" s="13">
        <f>SUM(M43:M47)</f>
        <v>132276</v>
      </c>
      <c r="N42" s="16">
        <f>SUM(N43:N47)</f>
        <v>133463</v>
      </c>
      <c r="O42" s="5" t="s">
        <v>2</v>
      </c>
      <c r="P42" s="5">
        <f t="shared" si="3"/>
        <v>38</v>
      </c>
      <c r="Q42" s="5">
        <f>SUM(Q43:Q46)</f>
        <v>10</v>
      </c>
      <c r="R42" s="5">
        <f>SUM(R43:R46)</f>
        <v>28</v>
      </c>
      <c r="S42" s="11">
        <f>SUM(S43:S47)</f>
        <v>3219</v>
      </c>
      <c r="T42" s="13">
        <f>SUM(T43:T47)</f>
        <v>807</v>
      </c>
      <c r="U42" s="16">
        <f>SUM(U43:U47)</f>
        <v>2412</v>
      </c>
      <c r="V42" s="25"/>
    </row>
    <row r="43" spans="1:22" ht="15" customHeight="1">
      <c r="A43" s="6">
        <v>30</v>
      </c>
      <c r="B43" s="5">
        <f t="shared" si="1"/>
        <v>892</v>
      </c>
      <c r="C43" s="9">
        <v>431</v>
      </c>
      <c r="D43" s="9">
        <v>461</v>
      </c>
      <c r="E43" s="11">
        <f>SUM(F43:G43)</f>
        <v>26760</v>
      </c>
      <c r="F43" s="14">
        <f>SUMPRODUCT(A43*C43)</f>
        <v>12930</v>
      </c>
      <c r="G43" s="17">
        <f>SUMPRODUCT(A43*D43)</f>
        <v>13830</v>
      </c>
      <c r="H43" s="6">
        <v>65</v>
      </c>
      <c r="I43" s="5">
        <f t="shared" si="2"/>
        <v>882</v>
      </c>
      <c r="J43" s="9">
        <v>438</v>
      </c>
      <c r="K43" s="9">
        <v>444</v>
      </c>
      <c r="L43" s="11">
        <f>SUM(M43:N43)</f>
        <v>57330</v>
      </c>
      <c r="M43" s="14">
        <f>SUMPRODUCT(H43*J43)</f>
        <v>28470</v>
      </c>
      <c r="N43" s="17">
        <f>SUMPRODUCT(H43*K43)</f>
        <v>28860</v>
      </c>
      <c r="O43" s="6">
        <v>100</v>
      </c>
      <c r="P43" s="5">
        <f t="shared" si="3"/>
        <v>18</v>
      </c>
      <c r="Q43" s="9">
        <v>3</v>
      </c>
      <c r="R43" s="9">
        <v>15</v>
      </c>
      <c r="S43" s="11">
        <f>SUM(T43:U43)</f>
        <v>1800</v>
      </c>
      <c r="T43" s="14">
        <f>SUMPRODUCT(O43*Q43)</f>
        <v>300</v>
      </c>
      <c r="U43" s="17">
        <f>SUMPRODUCT(O43*R43)</f>
        <v>1500</v>
      </c>
      <c r="V43" s="25"/>
    </row>
    <row r="44" spans="1:22" ht="15" customHeight="1">
      <c r="A44" s="6">
        <v>31</v>
      </c>
      <c r="B44" s="5">
        <f t="shared" si="1"/>
        <v>945</v>
      </c>
      <c r="C44" s="9">
        <v>458</v>
      </c>
      <c r="D44" s="9">
        <v>487</v>
      </c>
      <c r="E44" s="11">
        <f>SUM(F44:G44)</f>
        <v>29295</v>
      </c>
      <c r="F44" s="14">
        <f>SUMPRODUCT(A44*C44)</f>
        <v>14198</v>
      </c>
      <c r="G44" s="17">
        <f>SUMPRODUCT(A44*D44)</f>
        <v>15097</v>
      </c>
      <c r="H44" s="6">
        <v>66</v>
      </c>
      <c r="I44" s="5">
        <f t="shared" si="2"/>
        <v>728</v>
      </c>
      <c r="J44" s="9">
        <v>363</v>
      </c>
      <c r="K44" s="9">
        <v>365</v>
      </c>
      <c r="L44" s="11">
        <f>SUM(M44:N44)</f>
        <v>48048</v>
      </c>
      <c r="M44" s="14">
        <f>SUMPRODUCT(H44*J44)</f>
        <v>23958</v>
      </c>
      <c r="N44" s="17">
        <f>SUMPRODUCT(H44*K44)</f>
        <v>24090</v>
      </c>
      <c r="O44" s="6">
        <v>101</v>
      </c>
      <c r="P44" s="5">
        <f t="shared" si="3"/>
        <v>9</v>
      </c>
      <c r="Q44" s="9">
        <v>3</v>
      </c>
      <c r="R44" s="9">
        <v>6</v>
      </c>
      <c r="S44" s="11">
        <f>SUM(T44:U44)</f>
        <v>909</v>
      </c>
      <c r="T44" s="14">
        <f>SUMPRODUCT(O44*Q44)</f>
        <v>303</v>
      </c>
      <c r="U44" s="17">
        <f>SUMPRODUCT(O44*R44)</f>
        <v>606</v>
      </c>
      <c r="V44" s="25"/>
    </row>
    <row r="45" spans="1:22" ht="15" customHeight="1">
      <c r="A45" s="6">
        <v>32</v>
      </c>
      <c r="B45" s="5">
        <f t="shared" si="1"/>
        <v>947</v>
      </c>
      <c r="C45" s="9">
        <v>436</v>
      </c>
      <c r="D45" s="9">
        <v>511</v>
      </c>
      <c r="E45" s="11">
        <f>SUM(F45:G45)</f>
        <v>30304</v>
      </c>
      <c r="F45" s="14">
        <f>SUMPRODUCT(A45*C45)</f>
        <v>13952</v>
      </c>
      <c r="G45" s="17">
        <f>SUMPRODUCT(A45*D45)</f>
        <v>16352</v>
      </c>
      <c r="H45" s="6">
        <v>67</v>
      </c>
      <c r="I45" s="5">
        <f t="shared" si="2"/>
        <v>825</v>
      </c>
      <c r="J45" s="9">
        <v>421</v>
      </c>
      <c r="K45" s="9">
        <v>404</v>
      </c>
      <c r="L45" s="11">
        <f>SUM(M45:N45)</f>
        <v>55275</v>
      </c>
      <c r="M45" s="14">
        <f>SUMPRODUCT(H45*J45)</f>
        <v>28207</v>
      </c>
      <c r="N45" s="17">
        <f>SUMPRODUCT(H45*K45)</f>
        <v>27068</v>
      </c>
      <c r="O45" s="6">
        <v>102</v>
      </c>
      <c r="P45" s="5">
        <f t="shared" si="3"/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  <c r="V45" s="25"/>
    </row>
    <row r="46" spans="1:22" ht="15" customHeight="1">
      <c r="A46" s="6">
        <v>33</v>
      </c>
      <c r="B46" s="5">
        <f t="shared" si="1"/>
        <v>863</v>
      </c>
      <c r="C46" s="9">
        <v>388</v>
      </c>
      <c r="D46" s="9">
        <v>475</v>
      </c>
      <c r="E46" s="11">
        <f>SUM(F46:G46)</f>
        <v>28479</v>
      </c>
      <c r="F46" s="14">
        <f>SUMPRODUCT(A46*C46)</f>
        <v>12804</v>
      </c>
      <c r="G46" s="17">
        <f>SUMPRODUCT(A46*D46)</f>
        <v>15675</v>
      </c>
      <c r="H46" s="6">
        <v>68</v>
      </c>
      <c r="I46" s="5">
        <f t="shared" si="2"/>
        <v>760</v>
      </c>
      <c r="J46" s="9">
        <v>385</v>
      </c>
      <c r="K46" s="9">
        <v>375</v>
      </c>
      <c r="L46" s="11">
        <f>SUM(M46:N46)</f>
        <v>51680</v>
      </c>
      <c r="M46" s="14">
        <f>SUMPRODUCT(H46*J46)</f>
        <v>26180</v>
      </c>
      <c r="N46" s="17">
        <f>SUMPRODUCT(H46*K46)</f>
        <v>25500</v>
      </c>
      <c r="O46" s="4" t="s">
        <v>73</v>
      </c>
      <c r="P46" s="5">
        <f t="shared" si="3"/>
        <v>6</v>
      </c>
      <c r="Q46" s="9">
        <v>2</v>
      </c>
      <c r="R46" s="9">
        <v>4</v>
      </c>
      <c r="S46" s="11">
        <f>SUM(T46:U46)</f>
        <v>0</v>
      </c>
      <c r="T46" s="14">
        <v>0</v>
      </c>
      <c r="U46" s="17">
        <v>0</v>
      </c>
      <c r="V46" s="25"/>
    </row>
    <row r="47" spans="1:22" ht="15" customHeight="1">
      <c r="A47" s="6">
        <v>34</v>
      </c>
      <c r="B47" s="5">
        <f t="shared" si="1"/>
        <v>972</v>
      </c>
      <c r="C47" s="9">
        <v>469</v>
      </c>
      <c r="D47" s="9">
        <v>503</v>
      </c>
      <c r="E47" s="11">
        <f>SUM(F47:G47)</f>
        <v>33048</v>
      </c>
      <c r="F47" s="14">
        <f>SUMPRODUCT(A47*C47)</f>
        <v>15946</v>
      </c>
      <c r="G47" s="17">
        <f>SUMPRODUCT(A47*D47)</f>
        <v>17102</v>
      </c>
      <c r="H47" s="6">
        <v>69</v>
      </c>
      <c r="I47" s="5">
        <f t="shared" si="2"/>
        <v>774</v>
      </c>
      <c r="J47" s="9">
        <v>369</v>
      </c>
      <c r="K47" s="9">
        <v>405</v>
      </c>
      <c r="L47" s="11">
        <f>SUM(M47:N47)</f>
        <v>53406</v>
      </c>
      <c r="M47" s="14">
        <f>SUMPRODUCT(H47*J47)</f>
        <v>25461</v>
      </c>
      <c r="N47" s="17">
        <f>SUMPRODUCT(H47*K47)</f>
        <v>27945</v>
      </c>
      <c r="O47" s="4" t="s">
        <v>74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  <c r="V47" s="25"/>
    </row>
    <row r="48" spans="1:2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</row>
    <row r="49" spans="1:7">
      <c r="A49" s="2" t="s">
        <v>33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35</v>
      </c>
      <c r="C50" s="8" t="s">
        <v>41</v>
      </c>
      <c r="D50" s="8" t="s">
        <v>23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 xml:space="preserve">前月 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KLG0456</cp:lastModifiedBy>
  <dcterms:created xsi:type="dcterms:W3CDTF">2023-12-01T05:32:04Z</dcterms:created>
  <dcterms:modified xsi:type="dcterms:W3CDTF">2024-01-04T03:29:08Z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2024-01-04T03:29:08Z</vt:filetime>
  </property>
</Properties>
</file>