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前月" sheetId="2" r:id="rId1"/>
    <sheet name="当月" sheetId="1" r:id="rId2"/>
  </sheets>
  <definedNames>
    <definedName name="_xlnm.Print_Area" localSheetId="0">前月!$A$1:$R$47</definedName>
    <definedName name="_xlnm.Print_Area" localSheetId="1">当月!$A$1:$R$54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5" i="1" l="1"/>
  <c r="X8" i="1" s="1"/>
  <c r="B54" i="1" s="1"/>
  <c r="Y5" i="1"/>
  <c r="Z5" i="1" s="1"/>
  <c r="X6" i="1"/>
  <c r="Y6" i="1"/>
  <c r="Z6" i="1" s="1"/>
  <c r="D52" i="1" s="1"/>
  <c r="T7" i="1"/>
  <c r="S7" i="1" s="1"/>
  <c r="U7" i="1"/>
  <c r="X7" i="1"/>
  <c r="Y7" i="1"/>
  <c r="S8" i="1"/>
  <c r="T8" i="1"/>
  <c r="U8" i="1"/>
  <c r="Y8" i="1"/>
  <c r="C54" i="1" s="1"/>
  <c r="T9" i="1"/>
  <c r="S9" i="1" s="1"/>
  <c r="U9" i="1"/>
  <c r="T10" i="1"/>
  <c r="S10" i="1" s="1"/>
  <c r="U10" i="1"/>
  <c r="T11" i="1"/>
  <c r="U11" i="1"/>
  <c r="S11" i="1" s="1"/>
  <c r="T13" i="1"/>
  <c r="S13" i="1" s="1"/>
  <c r="U13" i="1"/>
  <c r="T14" i="1"/>
  <c r="S14" i="1" s="1"/>
  <c r="U14" i="1"/>
  <c r="T15" i="1"/>
  <c r="U15" i="1"/>
  <c r="S15" i="1" s="1"/>
  <c r="T16" i="1"/>
  <c r="S16" i="1" s="1"/>
  <c r="U16" i="1"/>
  <c r="T17" i="1"/>
  <c r="U17" i="1"/>
  <c r="S19" i="1"/>
  <c r="T19" i="1"/>
  <c r="U19" i="1"/>
  <c r="T20" i="1"/>
  <c r="S20" i="1" s="1"/>
  <c r="U20" i="1"/>
  <c r="T21" i="1"/>
  <c r="S21" i="1" s="1"/>
  <c r="U21" i="1"/>
  <c r="S22" i="1"/>
  <c r="T22" i="1"/>
  <c r="U22" i="1"/>
  <c r="T23" i="1"/>
  <c r="S23" i="1" s="1"/>
  <c r="U23" i="1"/>
  <c r="T25" i="1"/>
  <c r="S25" i="1" s="1"/>
  <c r="U25" i="1"/>
  <c r="S26" i="1"/>
  <c r="T26" i="1"/>
  <c r="U26" i="1"/>
  <c r="T27" i="1"/>
  <c r="S27" i="1" s="1"/>
  <c r="U27" i="1"/>
  <c r="T28" i="1"/>
  <c r="S28" i="1" s="1"/>
  <c r="U28" i="1"/>
  <c r="T29" i="1"/>
  <c r="S29" i="1" s="1"/>
  <c r="U29" i="1"/>
  <c r="T31" i="1"/>
  <c r="U31" i="1"/>
  <c r="T32" i="1"/>
  <c r="U32" i="1"/>
  <c r="T33" i="1"/>
  <c r="U33" i="1"/>
  <c r="T34" i="1"/>
  <c r="S34" i="1" s="1"/>
  <c r="U34" i="1"/>
  <c r="S35" i="1"/>
  <c r="T35" i="1"/>
  <c r="U35" i="1"/>
  <c r="T37" i="1"/>
  <c r="U37" i="1"/>
  <c r="T38" i="1"/>
  <c r="S38" i="1" s="1"/>
  <c r="U38" i="1"/>
  <c r="S39" i="1"/>
  <c r="T39" i="1"/>
  <c r="U39" i="1"/>
  <c r="T40" i="1"/>
  <c r="U40" i="1"/>
  <c r="T41" i="1"/>
  <c r="U41" i="1"/>
  <c r="T43" i="1"/>
  <c r="U43" i="1"/>
  <c r="T44" i="1"/>
  <c r="S44" i="1" s="1"/>
  <c r="U44" i="1"/>
  <c r="T45" i="1"/>
  <c r="S45" i="1" s="1"/>
  <c r="U45" i="1"/>
  <c r="S46" i="1"/>
  <c r="S47" i="1"/>
  <c r="D49" i="1"/>
  <c r="A50" i="1"/>
  <c r="B50" i="1"/>
  <c r="C50" i="1"/>
  <c r="D50" i="1"/>
  <c r="A51" i="1"/>
  <c r="B51" i="1"/>
  <c r="C51" i="1"/>
  <c r="A52" i="1"/>
  <c r="B52" i="1"/>
  <c r="A53" i="1"/>
  <c r="B53" i="1"/>
  <c r="C53" i="1"/>
  <c r="A54" i="1"/>
  <c r="A54" i="2"/>
  <c r="A53" i="2"/>
  <c r="A52" i="2"/>
  <c r="A51" i="2"/>
  <c r="D50" i="2"/>
  <c r="C50" i="2"/>
  <c r="B50" i="2"/>
  <c r="A50" i="2"/>
  <c r="D49" i="2"/>
  <c r="S47" i="2"/>
  <c r="S46" i="2"/>
  <c r="U45" i="2"/>
  <c r="S45" i="2" s="1"/>
  <c r="T45" i="2"/>
  <c r="U44" i="2"/>
  <c r="T44" i="2"/>
  <c r="S44" i="2" s="1"/>
  <c r="U43" i="2"/>
  <c r="U42" i="2" s="1"/>
  <c r="T43" i="2"/>
  <c r="S43" i="2"/>
  <c r="U41" i="2"/>
  <c r="S41" i="2" s="1"/>
  <c r="T41" i="2"/>
  <c r="U40" i="2"/>
  <c r="T40" i="2"/>
  <c r="S40" i="2" s="1"/>
  <c r="U39" i="2"/>
  <c r="T39" i="2"/>
  <c r="S39" i="2"/>
  <c r="U38" i="2"/>
  <c r="T38" i="2"/>
  <c r="S38" i="2" s="1"/>
  <c r="U37" i="2"/>
  <c r="S37" i="2" s="1"/>
  <c r="S36" i="2" s="1"/>
  <c r="T37" i="2"/>
  <c r="T36" i="2"/>
  <c r="U35" i="2"/>
  <c r="T35" i="2"/>
  <c r="S35" i="2"/>
  <c r="U34" i="2"/>
  <c r="T34" i="2"/>
  <c r="S34" i="2" s="1"/>
  <c r="U33" i="2"/>
  <c r="S33" i="2" s="1"/>
  <c r="T33" i="2"/>
  <c r="U32" i="2"/>
  <c r="T32" i="2"/>
  <c r="S32" i="2" s="1"/>
  <c r="U31" i="2"/>
  <c r="U30" i="2" s="1"/>
  <c r="T31" i="2"/>
  <c r="S31" i="2"/>
  <c r="U29" i="2"/>
  <c r="S29" i="2" s="1"/>
  <c r="T29" i="2"/>
  <c r="U28" i="2"/>
  <c r="T28" i="2"/>
  <c r="S28" i="2" s="1"/>
  <c r="U27" i="2"/>
  <c r="T27" i="2"/>
  <c r="S27" i="2"/>
  <c r="U26" i="2"/>
  <c r="T26" i="2"/>
  <c r="S26" i="2" s="1"/>
  <c r="U25" i="2"/>
  <c r="S25" i="2" s="1"/>
  <c r="S24" i="2" s="1"/>
  <c r="T25" i="2"/>
  <c r="T24" i="2"/>
  <c r="U23" i="2"/>
  <c r="T23" i="2"/>
  <c r="S23" i="2"/>
  <c r="U22" i="2"/>
  <c r="T22" i="2"/>
  <c r="S22" i="2" s="1"/>
  <c r="U21" i="2"/>
  <c r="S21" i="2" s="1"/>
  <c r="T21" i="2"/>
  <c r="U20" i="2"/>
  <c r="T20" i="2"/>
  <c r="S20" i="2" s="1"/>
  <c r="U19" i="2"/>
  <c r="U18" i="2" s="1"/>
  <c r="T19" i="2"/>
  <c r="S19" i="2"/>
  <c r="U17" i="2"/>
  <c r="S17" i="2" s="1"/>
  <c r="T17" i="2"/>
  <c r="U16" i="2"/>
  <c r="T16" i="2"/>
  <c r="S16" i="2" s="1"/>
  <c r="U15" i="2"/>
  <c r="T15" i="2"/>
  <c r="S15" i="2"/>
  <c r="U14" i="2"/>
  <c r="T14" i="2"/>
  <c r="S14" i="2" s="1"/>
  <c r="U13" i="2"/>
  <c r="S13" i="2" s="1"/>
  <c r="S12" i="2" s="1"/>
  <c r="T13" i="2"/>
  <c r="T12" i="2"/>
  <c r="U11" i="2"/>
  <c r="T11" i="2"/>
  <c r="S11" i="2"/>
  <c r="U10" i="2"/>
  <c r="T10" i="2"/>
  <c r="S10" i="2" s="1"/>
  <c r="U9" i="2"/>
  <c r="S9" i="2" s="1"/>
  <c r="T9" i="2"/>
  <c r="U8" i="2"/>
  <c r="T8" i="2"/>
  <c r="S8" i="2"/>
  <c r="Y7" i="2"/>
  <c r="Z7" i="2" s="1"/>
  <c r="D53" i="2" s="1"/>
  <c r="X7" i="2"/>
  <c r="B53" i="2" s="1"/>
  <c r="U7" i="2"/>
  <c r="S7" i="2" s="1"/>
  <c r="T7" i="2"/>
  <c r="Y6" i="2"/>
  <c r="C52" i="2" s="1"/>
  <c r="X6" i="2"/>
  <c r="B52" i="2" s="1"/>
  <c r="Y5" i="2"/>
  <c r="Z5" i="2" s="1"/>
  <c r="X5" i="2"/>
  <c r="X8" i="2" s="1"/>
  <c r="B54" i="2" s="1"/>
  <c r="T42" i="1" l="1"/>
  <c r="U36" i="1"/>
  <c r="U30" i="1"/>
  <c r="S43" i="1"/>
  <c r="S42" i="1" s="1"/>
  <c r="S40" i="1"/>
  <c r="S37" i="1"/>
  <c r="S33" i="1"/>
  <c r="T30" i="1"/>
  <c r="U24" i="1"/>
  <c r="S17" i="1"/>
  <c r="Z7" i="1"/>
  <c r="D53" i="1" s="1"/>
  <c r="S31" i="1"/>
  <c r="S30" i="1" s="1"/>
  <c r="T18" i="1"/>
  <c r="U12" i="1"/>
  <c r="T6" i="1"/>
  <c r="U6" i="1"/>
  <c r="U42" i="1"/>
  <c r="S41" i="1"/>
  <c r="S36" i="1" s="1"/>
  <c r="S32" i="1"/>
  <c r="U18" i="1"/>
  <c r="S24" i="1"/>
  <c r="Z8" i="1"/>
  <c r="D54" i="1" s="1"/>
  <c r="D51" i="1"/>
  <c r="S18" i="1"/>
  <c r="S12" i="1"/>
  <c r="S6" i="1"/>
  <c r="T36" i="1"/>
  <c r="T24" i="1"/>
  <c r="T12" i="1"/>
  <c r="C52" i="1"/>
  <c r="D51" i="2"/>
  <c r="S18" i="2"/>
  <c r="S30" i="2"/>
  <c r="S42" i="2"/>
  <c r="S6" i="2"/>
  <c r="T6" i="2"/>
  <c r="Z6" i="2"/>
  <c r="D52" i="2" s="1"/>
  <c r="U12" i="2"/>
  <c r="U24" i="2"/>
  <c r="U36" i="2"/>
  <c r="B51" i="2"/>
  <c r="Y8" i="2"/>
  <c r="C54" i="2" s="1"/>
  <c r="U6" i="2"/>
  <c r="T18" i="2"/>
  <c r="T30" i="2"/>
  <c r="T42" i="2"/>
  <c r="C51" i="2"/>
  <c r="C53" i="2"/>
  <c r="Z8" i="2" l="1"/>
  <c r="D54" i="2" s="1"/>
</calcChain>
</file>

<file path=xl/sharedStrings.xml><?xml version="1.0" encoding="utf-8"?>
<sst xmlns="http://schemas.openxmlformats.org/spreadsheetml/2006/main" count="114" uniqueCount="61">
  <si>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3"/>
  </si>
  <si>
    <t>年齢</t>
    <rPh sb="0" eb="2">
      <t>ネンレイ</t>
    </rPh>
    <phoneticPr fontId="3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</si>
  <si>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</si>
  <si>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</si>
  <si>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</si>
  <si>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</si>
  <si>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</si>
  <si>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</si>
  <si>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</si>
  <si>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</si>
  <si>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</si>
  <si>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</si>
  <si>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</si>
  <si>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>現在</t>
    <phoneticPr fontId="3"/>
  </si>
  <si>
    <t xml:space="preserve"> 5- 9</t>
    <phoneticPr fontId="3"/>
  </si>
  <si>
    <t xml:space="preserve"> 10- 14</t>
    <phoneticPr fontId="3"/>
  </si>
  <si>
    <t xml:space="preserve"> 15- 19</t>
    <phoneticPr fontId="3"/>
  </si>
  <si>
    <t xml:space="preserve"> 20- 24</t>
    <phoneticPr fontId="3"/>
  </si>
  <si>
    <t xml:space="preserve"> 25- 29</t>
    <phoneticPr fontId="3"/>
  </si>
  <si>
    <t xml:space="preserve"> 30- 34</t>
    <phoneticPr fontId="3"/>
  </si>
  <si>
    <t xml:space="preserve"> 60- 64</t>
    <phoneticPr fontId="3"/>
  </si>
  <si>
    <t xml:space="preserve"> 80- 84</t>
    <phoneticPr fontId="3"/>
  </si>
  <si>
    <t xml:space="preserve"> 50- 54</t>
    <phoneticPr fontId="3"/>
  </si>
  <si>
    <t>総数　</t>
    <rPh sb="0" eb="2">
      <t>ソウスウ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</si>
  <si>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</si>
  <si>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</si>
  <si>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Total</t>
    <phoneticPr fontId="3"/>
  </si>
  <si>
    <t>Men</t>
    <phoneticPr fontId="3"/>
  </si>
  <si>
    <t>Women</t>
    <phoneticPr fontId="3"/>
  </si>
  <si>
    <t>年齢　</t>
    <rPh sb="0" eb="2">
      <t>ネンレイ</t>
    </rPh>
    <phoneticPr fontId="3"/>
  </si>
  <si>
    <t>総数</t>
    <rPh sb="0" eb="2">
      <t>ソウスウ</t>
    </rPh>
    <phoneticPr fontId="3"/>
  </si>
  <si>
    <t>0- 4</t>
    <phoneticPr fontId="3"/>
  </si>
  <si>
    <t xml:space="preserve"> 35- 39</t>
    <phoneticPr fontId="3"/>
  </si>
  <si>
    <t xml:space="preserve"> 70- 74</t>
    <phoneticPr fontId="3"/>
  </si>
  <si>
    <t xml:space="preserve"> 40- 44</t>
    <phoneticPr fontId="3"/>
  </si>
  <si>
    <t xml:space="preserve"> 75- 79</t>
    <phoneticPr fontId="3"/>
  </si>
  <si>
    <t xml:space="preserve"> 45- 49</t>
    <phoneticPr fontId="3"/>
  </si>
  <si>
    <t xml:space="preserve"> 85- 89</t>
    <phoneticPr fontId="3"/>
  </si>
  <si>
    <t xml:space="preserve"> 55- 59</t>
    <phoneticPr fontId="3"/>
  </si>
  <si>
    <t xml:space="preserve"> 90- 94</t>
    <phoneticPr fontId="3"/>
  </si>
  <si>
    <t xml:space="preserve"> 95- 99</t>
    <phoneticPr fontId="3"/>
  </si>
  <si>
    <t xml:space="preserve"> 65- 69</t>
    <phoneticPr fontId="3"/>
  </si>
  <si>
    <t xml:space="preserve"> 100-</t>
    <phoneticPr fontId="3"/>
  </si>
  <si>
    <t>ｿﾚｲｼﾞｮｳ</t>
    <phoneticPr fontId="3"/>
  </si>
  <si>
    <t>ﾌｼｮｳ</t>
    <phoneticPr fontId="3"/>
  </si>
  <si>
    <t>令和２年７月１日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3"/>
  </si>
  <si>
    <t>＊＊　　年齢別　　人口報告書　　＊＊</t>
    <phoneticPr fontId="3"/>
  </si>
  <si>
    <t>令和２年8月１日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3"/>
  </si>
  <si>
    <t>年齢</t>
    <phoneticPr fontId="3"/>
  </si>
  <si>
    <t>総数　</t>
    <phoneticPr fontId="3"/>
  </si>
  <si>
    <t>男</t>
    <phoneticPr fontId="3"/>
  </si>
  <si>
    <t>総数</t>
    <phoneticPr fontId="3"/>
  </si>
  <si>
    <t xml:space="preserve"> 10- 14</t>
    <phoneticPr fontId="3"/>
  </si>
  <si>
    <t>現在</t>
    <phoneticPr fontId="3"/>
  </si>
  <si>
    <t>女</t>
    <phoneticPr fontId="3"/>
  </si>
  <si>
    <t>年齢　</t>
    <phoneticPr fontId="3"/>
  </si>
  <si>
    <t>0- 4</t>
    <phoneticPr fontId="3"/>
  </si>
  <si>
    <t xml:space="preserve"> 5- 9</t>
    <phoneticPr fontId="3"/>
  </si>
  <si>
    <t xml:space="preserve"> 15- 19</t>
    <phoneticPr fontId="3"/>
  </si>
  <si>
    <t xml:space="preserve"> 30- 34</t>
    <phoneticPr fontId="3"/>
  </si>
  <si>
    <t xml:space="preserve"> 65- 69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</si>
</sst>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_ "/>
  </numFmts>
  <fonts count="9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Century"/>
      <family val="1"/>
    </font>
    <font>
      <sz val="10"/>
      <name val="Tahoma"/>
      <family val="2"/>
    </font>
    <font>
      <sz val="9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6">
    <xf numFmtId="0" fontId="0" fillId="0" borderId="0" xfId="0"/>
    <xf numFmtId="0" fontId="1" fillId="0" borderId="0" xfId="1">
      <alignment vertical="center"/>
    </xf>
    <xf numFmtId="0" fontId="1" fillId="0" borderId="0" xfId="1" applyNumberFormat="1">
      <alignment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2" xfId="1" applyNumberFormat="1" applyBorder="1">
      <alignment vertical="center"/>
    </xf>
    <xf numFmtId="0" fontId="1" fillId="0" borderId="2" xfId="1" applyBorder="1">
      <alignment vertical="center"/>
    </xf>
    <xf numFmtId="0" fontId="4" fillId="3" borderId="2" xfId="1" applyFont="1" applyFill="1" applyBorder="1">
      <alignment vertical="center"/>
    </xf>
    <xf numFmtId="0" fontId="4" fillId="4" borderId="2" xfId="1" applyFont="1" applyFill="1" applyBorder="1">
      <alignment vertical="center"/>
    </xf>
    <xf numFmtId="0" fontId="4" fillId="5" borderId="2" xfId="1" applyFont="1" applyFill="1" applyBorder="1">
      <alignment vertical="center"/>
    </xf>
    <xf numFmtId="0" fontId="1" fillId="0" borderId="2" xfId="1" applyNumberFormat="1" applyFill="1" applyBorder="1">
      <alignment vertical="center"/>
    </xf>
    <xf numFmtId="0" fontId="5" fillId="0" borderId="2" xfId="1" applyNumberFormat="1" applyFont="1" applyBorder="1">
      <alignment vertical="center"/>
    </xf>
    <xf numFmtId="0" fontId="6" fillId="0" borderId="2" xfId="1" applyFont="1" applyBorder="1">
      <alignment vertical="center"/>
    </xf>
    <xf numFmtId="0" fontId="6" fillId="3" borderId="2" xfId="1" applyFont="1" applyFill="1" applyBorder="1">
      <alignment vertical="center"/>
    </xf>
    <xf numFmtId="0" fontId="6" fillId="4" borderId="2" xfId="1" applyFont="1" applyFill="1" applyBorder="1">
      <alignment vertical="center"/>
    </xf>
    <xf numFmtId="0" fontId="6" fillId="5" borderId="2" xfId="1" applyFont="1" applyFill="1" applyBorder="1">
      <alignment vertical="center"/>
    </xf>
    <xf numFmtId="0" fontId="5" fillId="0" borderId="2" xfId="1" applyFont="1" applyBorder="1">
      <alignment vertical="center"/>
    </xf>
    <xf numFmtId="0" fontId="6" fillId="0" borderId="2" xfId="1" applyNumberFormat="1" applyFont="1" applyBorder="1">
      <alignment vertical="center"/>
    </xf>
    <xf numFmtId="0" fontId="6" fillId="0" borderId="2" xfId="1" applyNumberFormat="1" applyFont="1" applyFill="1" applyBorder="1">
      <alignment vertical="center"/>
    </xf>
    <xf numFmtId="0" fontId="5" fillId="0" borderId="2" xfId="1" applyFont="1" applyBorder="1" applyAlignment="1">
      <alignment horizontal="center" vertical="center"/>
    </xf>
    <xf numFmtId="0" fontId="6" fillId="0" borderId="2" xfId="1" applyFont="1" applyBorder="1" applyProtection="1">
      <alignment vertical="center"/>
      <protection locked="0"/>
    </xf>
    <xf numFmtId="0" fontId="6" fillId="4" borderId="2" xfId="1" applyFont="1" applyFill="1" applyBorder="1" applyProtection="1">
      <alignment vertical="center"/>
      <protection locked="0"/>
    </xf>
    <xf numFmtId="0" fontId="6" fillId="5" borderId="2" xfId="1" applyFont="1" applyFill="1" applyBorder="1" applyProtection="1">
      <alignment vertical="center"/>
      <protection locked="0"/>
    </xf>
    <xf numFmtId="0" fontId="6" fillId="0" borderId="2" xfId="1" applyFont="1" applyBorder="1" applyAlignment="1">
      <alignment horizontal="center" vertical="center"/>
    </xf>
    <xf numFmtId="176" fontId="6" fillId="0" borderId="0" xfId="1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8" fillId="0" borderId="2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76" fontId="6" fillId="0" borderId="1" xfId="1" applyNumberFormat="1" applyFont="1" applyFill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58" fontId="1" fillId="2" borderId="1" xfId="1" applyNumberFormat="1" applyFont="1" applyFill="1" applyBorder="1" applyAlignment="1" applyProtection="1">
      <alignment horizontal="right" vertical="center"/>
      <protection locked="0"/>
    </xf>
    <xf numFmtId="0" fontId="1" fillId="2" borderId="1" xfId="1" applyFill="1" applyBorder="1" applyAlignment="1" applyProtection="1">
      <alignment horizontal="right" vertical="center"/>
      <protection locked="0"/>
    </xf>
    <xf numFmtId="0" fontId="6" fillId="0" borderId="2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workbookViewId="0">
      <selection activeCell="AA16" sqref="AA16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</row>
    <row r="3" spans="1:26" x14ac:dyDescent="0.4">
      <c r="O3" s="33" t="s">
        <v>45</v>
      </c>
      <c r="P3" s="34"/>
      <c r="Q3" s="34"/>
      <c r="R3" s="3" t="s">
        <v>13</v>
      </c>
      <c r="Z3" s="27" t="s">
        <v>12</v>
      </c>
    </row>
    <row r="4" spans="1:26" ht="15" customHeight="1" x14ac:dyDescent="0.4">
      <c r="A4" s="4" t="s">
        <v>1</v>
      </c>
      <c r="B4" s="5" t="s">
        <v>23</v>
      </c>
      <c r="C4" s="5" t="s">
        <v>24</v>
      </c>
      <c r="D4" s="5" t="s">
        <v>25</v>
      </c>
      <c r="E4" s="6" t="s">
        <v>26</v>
      </c>
      <c r="F4" s="7" t="s">
        <v>27</v>
      </c>
      <c r="G4" s="8" t="s">
        <v>28</v>
      </c>
      <c r="H4" s="4" t="s">
        <v>29</v>
      </c>
      <c r="I4" s="4" t="s">
        <v>23</v>
      </c>
      <c r="J4" s="4" t="s">
        <v>24</v>
      </c>
      <c r="K4" s="4" t="s">
        <v>25</v>
      </c>
      <c r="L4" s="6" t="s">
        <v>26</v>
      </c>
      <c r="M4" s="7" t="s">
        <v>27</v>
      </c>
      <c r="N4" s="8" t="s">
        <v>28</v>
      </c>
      <c r="O4" s="9" t="s">
        <v>29</v>
      </c>
      <c r="P4" s="9" t="s">
        <v>30</v>
      </c>
      <c r="Q4" s="9" t="s">
        <v>24</v>
      </c>
      <c r="R4" s="9" t="s">
        <v>25</v>
      </c>
      <c r="S4" s="6" t="s">
        <v>2</v>
      </c>
      <c r="T4" s="7" t="s">
        <v>3</v>
      </c>
      <c r="U4" s="8" t="s">
        <v>4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 x14ac:dyDescent="0.4">
      <c r="A5" s="10" t="s">
        <v>30</v>
      </c>
      <c r="B5" s="11">
        <v>83571</v>
      </c>
      <c r="C5" s="11">
        <v>40485</v>
      </c>
      <c r="D5" s="11">
        <v>43086</v>
      </c>
      <c r="E5" s="12">
        <v>3776915</v>
      </c>
      <c r="F5" s="13">
        <v>1777792</v>
      </c>
      <c r="G5" s="14">
        <v>1999123</v>
      </c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5"/>
      <c r="T5" s="5"/>
      <c r="U5" s="5"/>
      <c r="W5" s="18" t="s">
        <v>5</v>
      </c>
      <c r="X5" s="15">
        <f>SUM(前月!B6+前月!B12+前月!B18)</f>
        <v>9914</v>
      </c>
      <c r="Y5" s="15">
        <f>SUM(B6+B12+B18)</f>
        <v>9914</v>
      </c>
      <c r="Z5" s="25">
        <f>Y5-X5</f>
        <v>0</v>
      </c>
    </row>
    <row r="6" spans="1:26" ht="15" customHeight="1" x14ac:dyDescent="0.4">
      <c r="A6" s="16" t="s">
        <v>31</v>
      </c>
      <c r="B6" s="11">
        <v>3523</v>
      </c>
      <c r="C6" s="11">
        <v>1831</v>
      </c>
      <c r="D6" s="11">
        <v>1692</v>
      </c>
      <c r="E6" s="12">
        <v>7183</v>
      </c>
      <c r="F6" s="13">
        <v>3818</v>
      </c>
      <c r="G6" s="14">
        <v>3365</v>
      </c>
      <c r="H6" s="16" t="s">
        <v>32</v>
      </c>
      <c r="I6" s="17">
        <v>5947</v>
      </c>
      <c r="J6" s="17">
        <v>2923</v>
      </c>
      <c r="K6" s="17">
        <v>3024</v>
      </c>
      <c r="L6" s="12">
        <v>220244</v>
      </c>
      <c r="M6" s="13">
        <v>108275</v>
      </c>
      <c r="N6" s="14">
        <v>111969</v>
      </c>
      <c r="O6" s="16" t="s">
        <v>33</v>
      </c>
      <c r="P6" s="17">
        <v>4827</v>
      </c>
      <c r="Q6" s="17">
        <v>2262</v>
      </c>
      <c r="R6" s="17">
        <v>2565</v>
      </c>
      <c r="S6" s="12">
        <f>SUM(S7:S11)</f>
        <v>346815</v>
      </c>
      <c r="T6" s="13">
        <f>SUM(T7:T11)</f>
        <v>162450</v>
      </c>
      <c r="U6" s="14">
        <f>SUM(U7:U11)</f>
        <v>184365</v>
      </c>
      <c r="W6" s="18" t="s">
        <v>6</v>
      </c>
      <c r="X6" s="15">
        <f>SUM(前月!B24+前月!B30+前月!B36+前月!B42+前月!I6+前月!I12+前月!I18+前月!I24+前月!I30+前月!I36)</f>
        <v>53754</v>
      </c>
      <c r="Y6" s="15">
        <f>SUM(B24+B30+B36+B42+I6+I12+I18+I24+I30+I36)</f>
        <v>53754</v>
      </c>
      <c r="Z6" s="25">
        <f t="shared" ref="Z6:Z7" si="0">Y6-X6</f>
        <v>0</v>
      </c>
    </row>
    <row r="7" spans="1:26" ht="15" customHeight="1" x14ac:dyDescent="0.4">
      <c r="A7" s="31">
        <v>0</v>
      </c>
      <c r="B7" s="11">
        <v>664</v>
      </c>
      <c r="C7" s="19">
        <v>314</v>
      </c>
      <c r="D7" s="19">
        <v>350</v>
      </c>
      <c r="E7" s="12">
        <v>0</v>
      </c>
      <c r="F7" s="20">
        <v>0</v>
      </c>
      <c r="G7" s="21">
        <v>0</v>
      </c>
      <c r="H7" s="31">
        <v>35</v>
      </c>
      <c r="I7" s="17">
        <v>1124</v>
      </c>
      <c r="J7" s="19">
        <v>535</v>
      </c>
      <c r="K7" s="19">
        <v>589</v>
      </c>
      <c r="L7" s="12">
        <v>39340</v>
      </c>
      <c r="M7" s="20">
        <v>18725</v>
      </c>
      <c r="N7" s="21">
        <v>20615</v>
      </c>
      <c r="O7" s="22">
        <v>70</v>
      </c>
      <c r="P7" s="11">
        <v>981</v>
      </c>
      <c r="Q7" s="19">
        <v>475</v>
      </c>
      <c r="R7" s="19">
        <v>506</v>
      </c>
      <c r="S7" s="12">
        <f>SUM(T7:U7)</f>
        <v>68670</v>
      </c>
      <c r="T7" s="20">
        <f>SUMPRODUCT(O7*Q7)</f>
        <v>33250</v>
      </c>
      <c r="U7" s="21">
        <f>SUMPRODUCT(O7*R7)</f>
        <v>35420</v>
      </c>
      <c r="W7" s="18" t="s">
        <v>7</v>
      </c>
      <c r="X7" s="15">
        <f>SUM(前月!I42+前月!P6+前月!P12+前月!P18+前月!P24+前月!P30+前月!P36+前月!P42)</f>
        <v>19903</v>
      </c>
      <c r="Y7" s="15">
        <f>SUM(I42+P6+P12+P18+P24+P30+P36+P42)</f>
        <v>19903</v>
      </c>
      <c r="Z7" s="25">
        <f t="shared" si="0"/>
        <v>0</v>
      </c>
    </row>
    <row r="8" spans="1:26" ht="15" customHeight="1" x14ac:dyDescent="0.4">
      <c r="A8" s="31">
        <v>1</v>
      </c>
      <c r="B8" s="11">
        <v>676</v>
      </c>
      <c r="C8" s="19">
        <v>358</v>
      </c>
      <c r="D8" s="19">
        <v>318</v>
      </c>
      <c r="E8" s="12">
        <v>676</v>
      </c>
      <c r="F8" s="20">
        <v>358</v>
      </c>
      <c r="G8" s="21">
        <v>318</v>
      </c>
      <c r="H8" s="31">
        <v>36</v>
      </c>
      <c r="I8" s="17">
        <v>1176</v>
      </c>
      <c r="J8" s="19">
        <v>603</v>
      </c>
      <c r="K8" s="19">
        <v>573</v>
      </c>
      <c r="L8" s="12">
        <v>42336</v>
      </c>
      <c r="M8" s="20">
        <v>21708</v>
      </c>
      <c r="N8" s="21">
        <v>20628</v>
      </c>
      <c r="O8" s="22">
        <v>71</v>
      </c>
      <c r="P8" s="11">
        <v>1104</v>
      </c>
      <c r="Q8" s="19">
        <v>531</v>
      </c>
      <c r="R8" s="19">
        <v>573</v>
      </c>
      <c r="S8" s="12">
        <f>SUM(T8:U8)</f>
        <v>78384</v>
      </c>
      <c r="T8" s="20">
        <f>SUMPRODUCT(O8*Q8)</f>
        <v>37701</v>
      </c>
      <c r="U8" s="21">
        <f>SUMPRODUCT(O8*R8)</f>
        <v>40683</v>
      </c>
      <c r="W8" s="18" t="s">
        <v>11</v>
      </c>
      <c r="X8" s="15">
        <f>SUM(X5:X7)</f>
        <v>83571</v>
      </c>
      <c r="Y8" s="15">
        <f>SUM(Y5:Y7)</f>
        <v>83571</v>
      </c>
      <c r="Z8" s="15">
        <f t="shared" ref="Z8" si="1">SUM(Z5:Z7)</f>
        <v>0</v>
      </c>
    </row>
    <row r="9" spans="1:26" ht="15" customHeight="1" x14ac:dyDescent="0.4">
      <c r="A9" s="31">
        <v>2</v>
      </c>
      <c r="B9" s="11">
        <v>735</v>
      </c>
      <c r="C9" s="19">
        <v>378</v>
      </c>
      <c r="D9" s="19">
        <v>357</v>
      </c>
      <c r="E9" s="12">
        <v>1470</v>
      </c>
      <c r="F9" s="20">
        <v>756</v>
      </c>
      <c r="G9" s="21">
        <v>714</v>
      </c>
      <c r="H9" s="31">
        <v>37</v>
      </c>
      <c r="I9" s="17">
        <v>1248</v>
      </c>
      <c r="J9" s="19">
        <v>597</v>
      </c>
      <c r="K9" s="19">
        <v>651</v>
      </c>
      <c r="L9" s="12">
        <v>46176</v>
      </c>
      <c r="M9" s="20">
        <v>22089</v>
      </c>
      <c r="N9" s="21">
        <v>24087</v>
      </c>
      <c r="O9" s="22">
        <v>72</v>
      </c>
      <c r="P9" s="11">
        <v>1070</v>
      </c>
      <c r="Q9" s="19">
        <v>494</v>
      </c>
      <c r="R9" s="19">
        <v>576</v>
      </c>
      <c r="S9" s="12">
        <f>SUM(T9:U9)</f>
        <v>77040</v>
      </c>
      <c r="T9" s="20">
        <f>SUMPRODUCT(O9*Q9)</f>
        <v>35568</v>
      </c>
      <c r="U9" s="21">
        <f>SUMPRODUCT(O9*R9)</f>
        <v>41472</v>
      </c>
    </row>
    <row r="10" spans="1:26" ht="15" customHeight="1" x14ac:dyDescent="0.4">
      <c r="A10" s="31">
        <v>3</v>
      </c>
      <c r="B10" s="11">
        <v>755</v>
      </c>
      <c r="C10" s="19">
        <v>420</v>
      </c>
      <c r="D10" s="19">
        <v>335</v>
      </c>
      <c r="E10" s="12">
        <v>2265</v>
      </c>
      <c r="F10" s="20">
        <v>1260</v>
      </c>
      <c r="G10" s="21">
        <v>1005</v>
      </c>
      <c r="H10" s="31">
        <v>38</v>
      </c>
      <c r="I10" s="17">
        <v>1169</v>
      </c>
      <c r="J10" s="19">
        <v>579</v>
      </c>
      <c r="K10" s="19">
        <v>590</v>
      </c>
      <c r="L10" s="12">
        <v>44422</v>
      </c>
      <c r="M10" s="20">
        <v>22002</v>
      </c>
      <c r="N10" s="21">
        <v>22420</v>
      </c>
      <c r="O10" s="22">
        <v>73</v>
      </c>
      <c r="P10" s="11">
        <v>1007</v>
      </c>
      <c r="Q10" s="19">
        <v>457</v>
      </c>
      <c r="R10" s="19">
        <v>550</v>
      </c>
      <c r="S10" s="12">
        <f>SUM(T10:U10)</f>
        <v>73511</v>
      </c>
      <c r="T10" s="20">
        <f>SUMPRODUCT(O10*Q10)</f>
        <v>33361</v>
      </c>
      <c r="U10" s="21">
        <f>SUMPRODUCT(O10*R10)</f>
        <v>40150</v>
      </c>
    </row>
    <row r="11" spans="1:26" ht="15" customHeight="1" x14ac:dyDescent="0.4">
      <c r="A11" s="31">
        <v>4</v>
      </c>
      <c r="B11" s="11">
        <v>693</v>
      </c>
      <c r="C11" s="19">
        <v>361</v>
      </c>
      <c r="D11" s="19">
        <v>332</v>
      </c>
      <c r="E11" s="12">
        <v>2772</v>
      </c>
      <c r="F11" s="20">
        <v>1444</v>
      </c>
      <c r="G11" s="21">
        <v>1328</v>
      </c>
      <c r="H11" s="31">
        <v>39</v>
      </c>
      <c r="I11" s="17">
        <v>1230</v>
      </c>
      <c r="J11" s="19">
        <v>609</v>
      </c>
      <c r="K11" s="19">
        <v>621</v>
      </c>
      <c r="L11" s="12">
        <v>47970</v>
      </c>
      <c r="M11" s="20">
        <v>23751</v>
      </c>
      <c r="N11" s="21">
        <v>24219</v>
      </c>
      <c r="O11" s="22">
        <v>74</v>
      </c>
      <c r="P11" s="11">
        <v>665</v>
      </c>
      <c r="Q11" s="19">
        <v>305</v>
      </c>
      <c r="R11" s="19">
        <v>360</v>
      </c>
      <c r="S11" s="12">
        <f>SUM(T11:U11)</f>
        <v>49210</v>
      </c>
      <c r="T11" s="20">
        <f>SUMPRODUCT(O11*Q11)</f>
        <v>22570</v>
      </c>
      <c r="U11" s="21">
        <f>SUMPRODUCT(O11*R11)</f>
        <v>26640</v>
      </c>
    </row>
    <row r="12" spans="1:26" ht="15" customHeight="1" x14ac:dyDescent="0.4">
      <c r="A12" s="16" t="s">
        <v>14</v>
      </c>
      <c r="B12" s="11">
        <v>3407</v>
      </c>
      <c r="C12" s="11">
        <v>1723</v>
      </c>
      <c r="D12" s="11">
        <v>1684</v>
      </c>
      <c r="E12" s="12">
        <v>23585</v>
      </c>
      <c r="F12" s="13">
        <v>11927</v>
      </c>
      <c r="G12" s="14">
        <v>11658</v>
      </c>
      <c r="H12" s="16" t="s">
        <v>34</v>
      </c>
      <c r="I12" s="17">
        <v>6309</v>
      </c>
      <c r="J12" s="17">
        <v>3222</v>
      </c>
      <c r="K12" s="17">
        <v>3087</v>
      </c>
      <c r="L12" s="12">
        <v>265120</v>
      </c>
      <c r="M12" s="13">
        <v>135387</v>
      </c>
      <c r="N12" s="14">
        <v>129733</v>
      </c>
      <c r="O12" s="16" t="s">
        <v>35</v>
      </c>
      <c r="P12" s="11">
        <v>4119</v>
      </c>
      <c r="Q12" s="17">
        <v>1723</v>
      </c>
      <c r="R12" s="17">
        <v>2396</v>
      </c>
      <c r="S12" s="12">
        <f>SUM(S13:S17)</f>
        <v>317146</v>
      </c>
      <c r="T12" s="13">
        <f>SUM(T13:T17)</f>
        <v>132628</v>
      </c>
      <c r="U12" s="14">
        <f>SUM(U13:U17)</f>
        <v>184518</v>
      </c>
    </row>
    <row r="13" spans="1:26" ht="15" customHeight="1" x14ac:dyDescent="0.4">
      <c r="A13" s="31">
        <v>5</v>
      </c>
      <c r="B13" s="11">
        <v>739</v>
      </c>
      <c r="C13" s="19">
        <v>372</v>
      </c>
      <c r="D13" s="19">
        <v>367</v>
      </c>
      <c r="E13" s="12">
        <v>3695</v>
      </c>
      <c r="F13" s="20">
        <v>1860</v>
      </c>
      <c r="G13" s="21">
        <v>1835</v>
      </c>
      <c r="H13" s="31">
        <v>40</v>
      </c>
      <c r="I13" s="17">
        <v>1219</v>
      </c>
      <c r="J13" s="19">
        <v>625</v>
      </c>
      <c r="K13" s="19">
        <v>594</v>
      </c>
      <c r="L13" s="12">
        <v>48760</v>
      </c>
      <c r="M13" s="20">
        <v>25000</v>
      </c>
      <c r="N13" s="21">
        <v>23760</v>
      </c>
      <c r="O13" s="22">
        <v>75</v>
      </c>
      <c r="P13" s="11">
        <v>761</v>
      </c>
      <c r="Q13" s="19">
        <v>330</v>
      </c>
      <c r="R13" s="19">
        <v>431</v>
      </c>
      <c r="S13" s="12">
        <f>SUM(T13:U13)</f>
        <v>57075</v>
      </c>
      <c r="T13" s="20">
        <f>SUMPRODUCT(O13*Q13)</f>
        <v>24750</v>
      </c>
      <c r="U13" s="21">
        <f>SUMPRODUCT(O13*R13)</f>
        <v>32325</v>
      </c>
    </row>
    <row r="14" spans="1:26" ht="15" customHeight="1" x14ac:dyDescent="0.4">
      <c r="A14" s="31">
        <v>6</v>
      </c>
      <c r="B14" s="11">
        <v>699</v>
      </c>
      <c r="C14" s="19">
        <v>352</v>
      </c>
      <c r="D14" s="19">
        <v>347</v>
      </c>
      <c r="E14" s="12">
        <v>4194</v>
      </c>
      <c r="F14" s="20">
        <v>2112</v>
      </c>
      <c r="G14" s="21">
        <v>2082</v>
      </c>
      <c r="H14" s="31">
        <v>41</v>
      </c>
      <c r="I14" s="17">
        <v>1252</v>
      </c>
      <c r="J14" s="19">
        <v>626</v>
      </c>
      <c r="K14" s="19">
        <v>626</v>
      </c>
      <c r="L14" s="12">
        <v>51332</v>
      </c>
      <c r="M14" s="20">
        <v>25666</v>
      </c>
      <c r="N14" s="21">
        <v>25666</v>
      </c>
      <c r="O14" s="22">
        <v>76</v>
      </c>
      <c r="P14" s="11">
        <v>880</v>
      </c>
      <c r="Q14" s="19">
        <v>358</v>
      </c>
      <c r="R14" s="19">
        <v>522</v>
      </c>
      <c r="S14" s="12">
        <f>SUM(T14:U14)</f>
        <v>66880</v>
      </c>
      <c r="T14" s="20">
        <f>SUMPRODUCT(O14*Q14)</f>
        <v>27208</v>
      </c>
      <c r="U14" s="21">
        <f>SUMPRODUCT(O14*R14)</f>
        <v>39672</v>
      </c>
    </row>
    <row r="15" spans="1:26" ht="15" customHeight="1" x14ac:dyDescent="0.4">
      <c r="A15" s="31">
        <v>7</v>
      </c>
      <c r="B15" s="11">
        <v>686</v>
      </c>
      <c r="C15" s="19">
        <v>348</v>
      </c>
      <c r="D15" s="19">
        <v>338</v>
      </c>
      <c r="E15" s="12">
        <v>4802</v>
      </c>
      <c r="F15" s="20">
        <v>2436</v>
      </c>
      <c r="G15" s="21">
        <v>2366</v>
      </c>
      <c r="H15" s="31">
        <v>42</v>
      </c>
      <c r="I15" s="17">
        <v>1291</v>
      </c>
      <c r="J15" s="19">
        <v>670</v>
      </c>
      <c r="K15" s="19">
        <v>621</v>
      </c>
      <c r="L15" s="12">
        <v>54222</v>
      </c>
      <c r="M15" s="20">
        <v>28140</v>
      </c>
      <c r="N15" s="21">
        <v>26082</v>
      </c>
      <c r="O15" s="22">
        <v>77</v>
      </c>
      <c r="P15" s="11">
        <v>868</v>
      </c>
      <c r="Q15" s="19">
        <v>381</v>
      </c>
      <c r="R15" s="19">
        <v>487</v>
      </c>
      <c r="S15" s="12">
        <f>SUM(T15:U15)</f>
        <v>66836</v>
      </c>
      <c r="T15" s="20">
        <f>SUMPRODUCT(O15*Q15)</f>
        <v>29337</v>
      </c>
      <c r="U15" s="21">
        <f>SUMPRODUCT(O15*R15)</f>
        <v>37499</v>
      </c>
    </row>
    <row r="16" spans="1:26" ht="15" customHeight="1" x14ac:dyDescent="0.4">
      <c r="A16" s="31">
        <v>8</v>
      </c>
      <c r="B16" s="11">
        <v>653</v>
      </c>
      <c r="C16" s="19">
        <v>340</v>
      </c>
      <c r="D16" s="19">
        <v>313</v>
      </c>
      <c r="E16" s="12">
        <v>5224</v>
      </c>
      <c r="F16" s="20">
        <v>2720</v>
      </c>
      <c r="G16" s="21">
        <v>2504</v>
      </c>
      <c r="H16" s="31">
        <v>43</v>
      </c>
      <c r="I16" s="17">
        <v>1262</v>
      </c>
      <c r="J16" s="19">
        <v>663</v>
      </c>
      <c r="K16" s="19">
        <v>599</v>
      </c>
      <c r="L16" s="12">
        <v>54266</v>
      </c>
      <c r="M16" s="20">
        <v>28509</v>
      </c>
      <c r="N16" s="21">
        <v>25757</v>
      </c>
      <c r="O16" s="22">
        <v>78</v>
      </c>
      <c r="P16" s="11">
        <v>835</v>
      </c>
      <c r="Q16" s="19">
        <v>333</v>
      </c>
      <c r="R16" s="19">
        <v>502</v>
      </c>
      <c r="S16" s="12">
        <f>SUM(T16:U16)</f>
        <v>65130</v>
      </c>
      <c r="T16" s="20">
        <f>SUMPRODUCT(O16*Q16)</f>
        <v>25974</v>
      </c>
      <c r="U16" s="21">
        <f>SUMPRODUCT(O16*R16)</f>
        <v>39156</v>
      </c>
    </row>
    <row r="17" spans="1:21" ht="15" customHeight="1" x14ac:dyDescent="0.4">
      <c r="A17" s="31">
        <v>9</v>
      </c>
      <c r="B17" s="11">
        <v>630</v>
      </c>
      <c r="C17" s="19">
        <v>311</v>
      </c>
      <c r="D17" s="19">
        <v>319</v>
      </c>
      <c r="E17" s="12">
        <v>5670</v>
      </c>
      <c r="F17" s="20">
        <v>2799</v>
      </c>
      <c r="G17" s="21">
        <v>2871</v>
      </c>
      <c r="H17" s="31">
        <v>44</v>
      </c>
      <c r="I17" s="17">
        <v>1285</v>
      </c>
      <c r="J17" s="19">
        <v>638</v>
      </c>
      <c r="K17" s="19">
        <v>647</v>
      </c>
      <c r="L17" s="12">
        <v>56540</v>
      </c>
      <c r="M17" s="20">
        <v>28072</v>
      </c>
      <c r="N17" s="21">
        <v>28468</v>
      </c>
      <c r="O17" s="22">
        <v>79</v>
      </c>
      <c r="P17" s="11">
        <v>775</v>
      </c>
      <c r="Q17" s="19">
        <v>321</v>
      </c>
      <c r="R17" s="19">
        <v>454</v>
      </c>
      <c r="S17" s="12">
        <f>SUM(T17:U17)</f>
        <v>61225</v>
      </c>
      <c r="T17" s="20">
        <f>SUMPRODUCT(O17*Q17)</f>
        <v>25359</v>
      </c>
      <c r="U17" s="21">
        <f>SUMPRODUCT(O17*R17)</f>
        <v>35866</v>
      </c>
    </row>
    <row r="18" spans="1:21" ht="15" customHeight="1" x14ac:dyDescent="0.4">
      <c r="A18" s="16" t="s">
        <v>15</v>
      </c>
      <c r="B18" s="11">
        <v>2984</v>
      </c>
      <c r="C18" s="11">
        <v>1550</v>
      </c>
      <c r="D18" s="11">
        <v>1434</v>
      </c>
      <c r="E18" s="12">
        <v>35735</v>
      </c>
      <c r="F18" s="13">
        <v>18552</v>
      </c>
      <c r="G18" s="14">
        <v>17183</v>
      </c>
      <c r="H18" s="16" t="s">
        <v>36</v>
      </c>
      <c r="I18" s="17">
        <v>6789</v>
      </c>
      <c r="J18" s="17">
        <v>3402</v>
      </c>
      <c r="K18" s="17">
        <v>3387</v>
      </c>
      <c r="L18" s="12">
        <v>319153</v>
      </c>
      <c r="M18" s="13">
        <v>159972</v>
      </c>
      <c r="N18" s="14">
        <v>159181</v>
      </c>
      <c r="O18" s="16" t="s">
        <v>21</v>
      </c>
      <c r="P18" s="11">
        <v>3310</v>
      </c>
      <c r="Q18" s="17">
        <v>1320</v>
      </c>
      <c r="R18" s="17">
        <v>1990</v>
      </c>
      <c r="S18" s="12">
        <f>SUM(S19:S23)</f>
        <v>271310</v>
      </c>
      <c r="T18" s="13">
        <f>SUM(T19:T23)</f>
        <v>108136</v>
      </c>
      <c r="U18" s="14">
        <f>SUM(U19:U23)</f>
        <v>163174</v>
      </c>
    </row>
    <row r="19" spans="1:21" ht="15" customHeight="1" x14ac:dyDescent="0.4">
      <c r="A19" s="31">
        <v>10</v>
      </c>
      <c r="B19" s="11">
        <v>596</v>
      </c>
      <c r="C19" s="19">
        <v>315</v>
      </c>
      <c r="D19" s="19">
        <v>281</v>
      </c>
      <c r="E19" s="12">
        <v>5960</v>
      </c>
      <c r="F19" s="20">
        <v>3150</v>
      </c>
      <c r="G19" s="21">
        <v>2810</v>
      </c>
      <c r="H19" s="31">
        <v>45</v>
      </c>
      <c r="I19" s="17">
        <v>1315</v>
      </c>
      <c r="J19" s="19">
        <v>645</v>
      </c>
      <c r="K19" s="19">
        <v>670</v>
      </c>
      <c r="L19" s="12">
        <v>59175</v>
      </c>
      <c r="M19" s="20">
        <v>29025</v>
      </c>
      <c r="N19" s="21">
        <v>30150</v>
      </c>
      <c r="O19" s="22">
        <v>80</v>
      </c>
      <c r="P19" s="11">
        <v>736</v>
      </c>
      <c r="Q19" s="19">
        <v>304</v>
      </c>
      <c r="R19" s="19">
        <v>432</v>
      </c>
      <c r="S19" s="12">
        <f>SUM(T19:U19)</f>
        <v>58880</v>
      </c>
      <c r="T19" s="20">
        <f>SUMPRODUCT(O19*Q19)</f>
        <v>24320</v>
      </c>
      <c r="U19" s="21">
        <f>SUMPRODUCT(O19*R19)</f>
        <v>34560</v>
      </c>
    </row>
    <row r="20" spans="1:21" ht="15" customHeight="1" x14ac:dyDescent="0.4">
      <c r="A20" s="31">
        <v>11</v>
      </c>
      <c r="B20" s="11">
        <v>608</v>
      </c>
      <c r="C20" s="19">
        <v>312</v>
      </c>
      <c r="D20" s="19">
        <v>296</v>
      </c>
      <c r="E20" s="12">
        <v>6688</v>
      </c>
      <c r="F20" s="20">
        <v>3432</v>
      </c>
      <c r="G20" s="21">
        <v>3256</v>
      </c>
      <c r="H20" s="31">
        <v>46</v>
      </c>
      <c r="I20" s="17">
        <v>1357</v>
      </c>
      <c r="J20" s="19">
        <v>680</v>
      </c>
      <c r="K20" s="19">
        <v>677</v>
      </c>
      <c r="L20" s="12">
        <v>62422</v>
      </c>
      <c r="M20" s="20">
        <v>31280</v>
      </c>
      <c r="N20" s="21">
        <v>31142</v>
      </c>
      <c r="O20" s="22">
        <v>81</v>
      </c>
      <c r="P20" s="11">
        <v>614</v>
      </c>
      <c r="Q20" s="19">
        <v>254</v>
      </c>
      <c r="R20" s="19">
        <v>360</v>
      </c>
      <c r="S20" s="12">
        <f>SUM(T20:U20)</f>
        <v>49734</v>
      </c>
      <c r="T20" s="20">
        <f>SUMPRODUCT(O20*Q20)</f>
        <v>20574</v>
      </c>
      <c r="U20" s="21">
        <f>SUMPRODUCT(O20*R20)</f>
        <v>29160</v>
      </c>
    </row>
    <row r="21" spans="1:21" ht="15" customHeight="1" x14ac:dyDescent="0.4">
      <c r="A21" s="31">
        <v>12</v>
      </c>
      <c r="B21" s="11">
        <v>631</v>
      </c>
      <c r="C21" s="19">
        <v>330</v>
      </c>
      <c r="D21" s="19">
        <v>301</v>
      </c>
      <c r="E21" s="12">
        <v>7572</v>
      </c>
      <c r="F21" s="20">
        <v>3960</v>
      </c>
      <c r="G21" s="21">
        <v>3612</v>
      </c>
      <c r="H21" s="31">
        <v>47</v>
      </c>
      <c r="I21" s="17">
        <v>1404</v>
      </c>
      <c r="J21" s="19">
        <v>702</v>
      </c>
      <c r="K21" s="19">
        <v>702</v>
      </c>
      <c r="L21" s="12">
        <v>65988</v>
      </c>
      <c r="M21" s="20">
        <v>32994</v>
      </c>
      <c r="N21" s="21">
        <v>32994</v>
      </c>
      <c r="O21" s="22">
        <v>82</v>
      </c>
      <c r="P21" s="11">
        <v>661</v>
      </c>
      <c r="Q21" s="19">
        <v>266</v>
      </c>
      <c r="R21" s="19">
        <v>395</v>
      </c>
      <c r="S21" s="12">
        <f>SUM(T21:U21)</f>
        <v>54202</v>
      </c>
      <c r="T21" s="20">
        <f>SUMPRODUCT(O21*Q21)</f>
        <v>21812</v>
      </c>
      <c r="U21" s="21">
        <f>SUMPRODUCT(O21*R21)</f>
        <v>32390</v>
      </c>
    </row>
    <row r="22" spans="1:21" ht="15" customHeight="1" x14ac:dyDescent="0.4">
      <c r="A22" s="31">
        <v>13</v>
      </c>
      <c r="B22" s="11">
        <v>571</v>
      </c>
      <c r="C22" s="19">
        <v>292</v>
      </c>
      <c r="D22" s="19">
        <v>279</v>
      </c>
      <c r="E22" s="12">
        <v>7423</v>
      </c>
      <c r="F22" s="20">
        <v>3796</v>
      </c>
      <c r="G22" s="21">
        <v>3627</v>
      </c>
      <c r="H22" s="31">
        <v>48</v>
      </c>
      <c r="I22" s="17">
        <v>1369</v>
      </c>
      <c r="J22" s="19">
        <v>702</v>
      </c>
      <c r="K22" s="19">
        <v>667</v>
      </c>
      <c r="L22" s="12">
        <v>65712</v>
      </c>
      <c r="M22" s="20">
        <v>33696</v>
      </c>
      <c r="N22" s="21">
        <v>32016</v>
      </c>
      <c r="O22" s="22">
        <v>83</v>
      </c>
      <c r="P22" s="11">
        <v>622</v>
      </c>
      <c r="Q22" s="19">
        <v>234</v>
      </c>
      <c r="R22" s="19">
        <v>388</v>
      </c>
      <c r="S22" s="12">
        <f>SUM(T22:U22)</f>
        <v>51626</v>
      </c>
      <c r="T22" s="20">
        <f>SUMPRODUCT(O22*Q22)</f>
        <v>19422</v>
      </c>
      <c r="U22" s="21">
        <f>SUMPRODUCT(O22*R22)</f>
        <v>32204</v>
      </c>
    </row>
    <row r="23" spans="1:21" ht="15" customHeight="1" x14ac:dyDescent="0.4">
      <c r="A23" s="31">
        <v>14</v>
      </c>
      <c r="B23" s="11">
        <v>578</v>
      </c>
      <c r="C23" s="19">
        <v>301</v>
      </c>
      <c r="D23" s="19">
        <v>277</v>
      </c>
      <c r="E23" s="12">
        <v>8092</v>
      </c>
      <c r="F23" s="20">
        <v>4214</v>
      </c>
      <c r="G23" s="21">
        <v>3878</v>
      </c>
      <c r="H23" s="31">
        <v>49</v>
      </c>
      <c r="I23" s="17">
        <v>1344</v>
      </c>
      <c r="J23" s="19">
        <v>673</v>
      </c>
      <c r="K23" s="19">
        <v>671</v>
      </c>
      <c r="L23" s="12">
        <v>65856</v>
      </c>
      <c r="M23" s="20">
        <v>32977</v>
      </c>
      <c r="N23" s="21">
        <v>32879</v>
      </c>
      <c r="O23" s="22">
        <v>84</v>
      </c>
      <c r="P23" s="11">
        <v>677</v>
      </c>
      <c r="Q23" s="19">
        <v>262</v>
      </c>
      <c r="R23" s="19">
        <v>415</v>
      </c>
      <c r="S23" s="12">
        <f>SUM(T23:U23)</f>
        <v>56868</v>
      </c>
      <c r="T23" s="20">
        <f>SUMPRODUCT(O23*Q23)</f>
        <v>22008</v>
      </c>
      <c r="U23" s="21">
        <f>SUMPRODUCT(O23*R23)</f>
        <v>34860</v>
      </c>
    </row>
    <row r="24" spans="1:21" ht="15" customHeight="1" x14ac:dyDescent="0.4">
      <c r="A24" s="16" t="s">
        <v>16</v>
      </c>
      <c r="B24" s="11">
        <v>3230</v>
      </c>
      <c r="C24" s="11">
        <v>1650</v>
      </c>
      <c r="D24" s="11">
        <v>1580</v>
      </c>
      <c r="E24" s="12">
        <v>55144</v>
      </c>
      <c r="F24" s="13">
        <v>28243</v>
      </c>
      <c r="G24" s="14">
        <v>26901</v>
      </c>
      <c r="H24" s="16" t="s">
        <v>22</v>
      </c>
      <c r="I24" s="17">
        <v>6560</v>
      </c>
      <c r="J24" s="17">
        <v>3359</v>
      </c>
      <c r="K24" s="17">
        <v>3201</v>
      </c>
      <c r="L24" s="12">
        <v>340516</v>
      </c>
      <c r="M24" s="13">
        <v>174515</v>
      </c>
      <c r="N24" s="14">
        <v>166001</v>
      </c>
      <c r="O24" s="16" t="s">
        <v>37</v>
      </c>
      <c r="P24" s="11">
        <v>2336</v>
      </c>
      <c r="Q24" s="17">
        <v>856</v>
      </c>
      <c r="R24" s="17">
        <v>1480</v>
      </c>
      <c r="S24" s="12">
        <f>SUM(S25:S29)</f>
        <v>202606</v>
      </c>
      <c r="T24" s="13">
        <f>SUM(T25:T29)</f>
        <v>74214</v>
      </c>
      <c r="U24" s="14">
        <f>SUM(U25:U29)</f>
        <v>128392</v>
      </c>
    </row>
    <row r="25" spans="1:21" ht="15" customHeight="1" x14ac:dyDescent="0.4">
      <c r="A25" s="31">
        <v>15</v>
      </c>
      <c r="B25" s="11">
        <v>617</v>
      </c>
      <c r="C25" s="19">
        <v>294</v>
      </c>
      <c r="D25" s="19">
        <v>323</v>
      </c>
      <c r="E25" s="12">
        <v>9255</v>
      </c>
      <c r="F25" s="20">
        <v>4410</v>
      </c>
      <c r="G25" s="21">
        <v>4845</v>
      </c>
      <c r="H25" s="31">
        <v>50</v>
      </c>
      <c r="I25" s="17">
        <v>1384</v>
      </c>
      <c r="J25" s="19">
        <v>669</v>
      </c>
      <c r="K25" s="19">
        <v>715</v>
      </c>
      <c r="L25" s="12">
        <v>69200</v>
      </c>
      <c r="M25" s="20">
        <v>33450</v>
      </c>
      <c r="N25" s="21">
        <v>35750</v>
      </c>
      <c r="O25" s="22">
        <v>85</v>
      </c>
      <c r="P25" s="11">
        <v>604</v>
      </c>
      <c r="Q25" s="19">
        <v>218</v>
      </c>
      <c r="R25" s="19">
        <v>386</v>
      </c>
      <c r="S25" s="12">
        <f>SUM(T25:U25)</f>
        <v>51340</v>
      </c>
      <c r="T25" s="20">
        <f>SUMPRODUCT(O25*Q25)</f>
        <v>18530</v>
      </c>
      <c r="U25" s="21">
        <f>SUMPRODUCT(O25*R25)</f>
        <v>32810</v>
      </c>
    </row>
    <row r="26" spans="1:21" ht="15" customHeight="1" x14ac:dyDescent="0.4">
      <c r="A26" s="31">
        <v>16</v>
      </c>
      <c r="B26" s="11">
        <v>617</v>
      </c>
      <c r="C26" s="19">
        <v>321</v>
      </c>
      <c r="D26" s="19">
        <v>296</v>
      </c>
      <c r="E26" s="12">
        <v>9872</v>
      </c>
      <c r="F26" s="20">
        <v>5136</v>
      </c>
      <c r="G26" s="21">
        <v>4736</v>
      </c>
      <c r="H26" s="31">
        <v>51</v>
      </c>
      <c r="I26" s="17">
        <v>1405</v>
      </c>
      <c r="J26" s="19">
        <v>728</v>
      </c>
      <c r="K26" s="19">
        <v>677</v>
      </c>
      <c r="L26" s="12">
        <v>71655</v>
      </c>
      <c r="M26" s="20">
        <v>37128</v>
      </c>
      <c r="N26" s="21">
        <v>34527</v>
      </c>
      <c r="O26" s="22">
        <v>86</v>
      </c>
      <c r="P26" s="11">
        <v>494</v>
      </c>
      <c r="Q26" s="19">
        <v>189</v>
      </c>
      <c r="R26" s="19">
        <v>305</v>
      </c>
      <c r="S26" s="12">
        <f>SUM(T26:U26)</f>
        <v>42484</v>
      </c>
      <c r="T26" s="20">
        <f>SUMPRODUCT(O26*Q26)</f>
        <v>16254</v>
      </c>
      <c r="U26" s="21">
        <f>SUMPRODUCT(O26*R26)</f>
        <v>26230</v>
      </c>
    </row>
    <row r="27" spans="1:21" ht="15" customHeight="1" x14ac:dyDescent="0.4">
      <c r="A27" s="31">
        <v>17</v>
      </c>
      <c r="B27" s="11">
        <v>632</v>
      </c>
      <c r="C27" s="19">
        <v>320</v>
      </c>
      <c r="D27" s="19">
        <v>312</v>
      </c>
      <c r="E27" s="12">
        <v>10744</v>
      </c>
      <c r="F27" s="20">
        <v>5440</v>
      </c>
      <c r="G27" s="21">
        <v>5304</v>
      </c>
      <c r="H27" s="31">
        <v>52</v>
      </c>
      <c r="I27" s="17">
        <v>1366</v>
      </c>
      <c r="J27" s="19">
        <v>681</v>
      </c>
      <c r="K27" s="19">
        <v>685</v>
      </c>
      <c r="L27" s="12">
        <v>71032</v>
      </c>
      <c r="M27" s="20">
        <v>35412</v>
      </c>
      <c r="N27" s="21">
        <v>35620</v>
      </c>
      <c r="O27" s="22">
        <v>87</v>
      </c>
      <c r="P27" s="11">
        <v>490</v>
      </c>
      <c r="Q27" s="19">
        <v>186</v>
      </c>
      <c r="R27" s="19">
        <v>304</v>
      </c>
      <c r="S27" s="12">
        <f>SUM(T27:U27)</f>
        <v>42630</v>
      </c>
      <c r="T27" s="20">
        <f>SUMPRODUCT(O27*Q27)</f>
        <v>16182</v>
      </c>
      <c r="U27" s="21">
        <f>SUMPRODUCT(O27*R27)</f>
        <v>26448</v>
      </c>
    </row>
    <row r="28" spans="1:21" ht="15" customHeight="1" x14ac:dyDescent="0.4">
      <c r="A28" s="31">
        <v>18</v>
      </c>
      <c r="B28" s="11">
        <v>643</v>
      </c>
      <c r="C28" s="19">
        <v>328</v>
      </c>
      <c r="D28" s="19">
        <v>315</v>
      </c>
      <c r="E28" s="12">
        <v>11574</v>
      </c>
      <c r="F28" s="20">
        <v>5904</v>
      </c>
      <c r="G28" s="21">
        <v>5670</v>
      </c>
      <c r="H28" s="31">
        <v>53</v>
      </c>
      <c r="I28" s="17">
        <v>1241</v>
      </c>
      <c r="J28" s="19">
        <v>649</v>
      </c>
      <c r="K28" s="19">
        <v>592</v>
      </c>
      <c r="L28" s="12">
        <v>65773</v>
      </c>
      <c r="M28" s="20">
        <v>34397</v>
      </c>
      <c r="N28" s="21">
        <v>31376</v>
      </c>
      <c r="O28" s="22">
        <v>88</v>
      </c>
      <c r="P28" s="11">
        <v>420</v>
      </c>
      <c r="Q28" s="19">
        <v>159</v>
      </c>
      <c r="R28" s="19">
        <v>261</v>
      </c>
      <c r="S28" s="12">
        <f>SUM(T28:U28)</f>
        <v>36960</v>
      </c>
      <c r="T28" s="20">
        <f>SUMPRODUCT(O28*Q28)</f>
        <v>13992</v>
      </c>
      <c r="U28" s="21">
        <f>SUMPRODUCT(O28*R28)</f>
        <v>22968</v>
      </c>
    </row>
    <row r="29" spans="1:21" ht="15" customHeight="1" x14ac:dyDescent="0.4">
      <c r="A29" s="31">
        <v>19</v>
      </c>
      <c r="B29" s="11">
        <v>721</v>
      </c>
      <c r="C29" s="19">
        <v>387</v>
      </c>
      <c r="D29" s="19">
        <v>334</v>
      </c>
      <c r="E29" s="12">
        <v>13699</v>
      </c>
      <c r="F29" s="20">
        <v>7353</v>
      </c>
      <c r="G29" s="21">
        <v>6346</v>
      </c>
      <c r="H29" s="31">
        <v>54</v>
      </c>
      <c r="I29" s="17">
        <v>1164</v>
      </c>
      <c r="J29" s="19">
        <v>632</v>
      </c>
      <c r="K29" s="19">
        <v>532</v>
      </c>
      <c r="L29" s="12">
        <v>62856</v>
      </c>
      <c r="M29" s="20">
        <v>34128</v>
      </c>
      <c r="N29" s="21">
        <v>28728</v>
      </c>
      <c r="O29" s="22">
        <v>89</v>
      </c>
      <c r="P29" s="11">
        <v>328</v>
      </c>
      <c r="Q29" s="19">
        <v>104</v>
      </c>
      <c r="R29" s="19">
        <v>224</v>
      </c>
      <c r="S29" s="12">
        <f>SUM(T29:U29)</f>
        <v>29192</v>
      </c>
      <c r="T29" s="20">
        <f>SUMPRODUCT(O29*Q29)</f>
        <v>9256</v>
      </c>
      <c r="U29" s="21">
        <f>SUMPRODUCT(O29*R29)</f>
        <v>19936</v>
      </c>
    </row>
    <row r="30" spans="1:21" ht="15" customHeight="1" x14ac:dyDescent="0.4">
      <c r="A30" s="16" t="s">
        <v>17</v>
      </c>
      <c r="B30" s="11">
        <v>4898</v>
      </c>
      <c r="C30" s="11">
        <v>2383</v>
      </c>
      <c r="D30" s="11">
        <v>2515</v>
      </c>
      <c r="E30" s="12">
        <v>108381</v>
      </c>
      <c r="F30" s="13">
        <v>52597</v>
      </c>
      <c r="G30" s="14">
        <v>55784</v>
      </c>
      <c r="H30" s="16" t="s">
        <v>38</v>
      </c>
      <c r="I30" s="17">
        <v>5342</v>
      </c>
      <c r="J30" s="11">
        <v>2777</v>
      </c>
      <c r="K30" s="11">
        <v>2565</v>
      </c>
      <c r="L30" s="12">
        <v>303764</v>
      </c>
      <c r="M30" s="13">
        <v>157793</v>
      </c>
      <c r="N30" s="14">
        <v>145971</v>
      </c>
      <c r="O30" s="16" t="s">
        <v>39</v>
      </c>
      <c r="P30" s="11">
        <v>991</v>
      </c>
      <c r="Q30" s="17">
        <v>297</v>
      </c>
      <c r="R30" s="17">
        <v>694</v>
      </c>
      <c r="S30" s="12">
        <f>SUM(S31:S35)</f>
        <v>90802</v>
      </c>
      <c r="T30" s="13">
        <f>SUM(T31:T35)</f>
        <v>27215</v>
      </c>
      <c r="U30" s="14">
        <f>SUM(U31:U35)</f>
        <v>63587</v>
      </c>
    </row>
    <row r="31" spans="1:21" ht="15" customHeight="1" x14ac:dyDescent="0.4">
      <c r="A31" s="31">
        <v>20</v>
      </c>
      <c r="B31" s="11">
        <v>789</v>
      </c>
      <c r="C31" s="19">
        <v>405</v>
      </c>
      <c r="D31" s="19">
        <v>384</v>
      </c>
      <c r="E31" s="12">
        <v>15780</v>
      </c>
      <c r="F31" s="20">
        <v>8100</v>
      </c>
      <c r="G31" s="21">
        <v>7680</v>
      </c>
      <c r="H31" s="31">
        <v>55</v>
      </c>
      <c r="I31" s="17">
        <v>1255</v>
      </c>
      <c r="J31" s="19">
        <v>663</v>
      </c>
      <c r="K31" s="19">
        <v>592</v>
      </c>
      <c r="L31" s="12">
        <v>69025</v>
      </c>
      <c r="M31" s="20">
        <v>36465</v>
      </c>
      <c r="N31" s="21">
        <v>32560</v>
      </c>
      <c r="O31" s="22">
        <v>90</v>
      </c>
      <c r="P31" s="11">
        <v>268</v>
      </c>
      <c r="Q31" s="19">
        <v>79</v>
      </c>
      <c r="R31" s="19">
        <v>189</v>
      </c>
      <c r="S31" s="12">
        <f>SUM(T31:U31)</f>
        <v>24120</v>
      </c>
      <c r="T31" s="20">
        <f>SUMPRODUCT(O31*Q31)</f>
        <v>7110</v>
      </c>
      <c r="U31" s="21">
        <f>SUMPRODUCT(O31*R31)</f>
        <v>17010</v>
      </c>
    </row>
    <row r="32" spans="1:21" ht="15" customHeight="1" x14ac:dyDescent="0.4">
      <c r="A32" s="31">
        <v>21</v>
      </c>
      <c r="B32" s="11">
        <v>954</v>
      </c>
      <c r="C32" s="19">
        <v>487</v>
      </c>
      <c r="D32" s="19">
        <v>467</v>
      </c>
      <c r="E32" s="12">
        <v>20034</v>
      </c>
      <c r="F32" s="20">
        <v>10227</v>
      </c>
      <c r="G32" s="21">
        <v>9807</v>
      </c>
      <c r="H32" s="31">
        <v>56</v>
      </c>
      <c r="I32" s="17">
        <v>1136</v>
      </c>
      <c r="J32" s="19">
        <v>638</v>
      </c>
      <c r="K32" s="19">
        <v>498</v>
      </c>
      <c r="L32" s="12">
        <v>63616</v>
      </c>
      <c r="M32" s="20">
        <v>35728</v>
      </c>
      <c r="N32" s="21">
        <v>27888</v>
      </c>
      <c r="O32" s="22">
        <v>91</v>
      </c>
      <c r="P32" s="11">
        <v>236</v>
      </c>
      <c r="Q32" s="19">
        <v>75</v>
      </c>
      <c r="R32" s="19">
        <v>161</v>
      </c>
      <c r="S32" s="12">
        <f>SUM(T32:U32)</f>
        <v>21476</v>
      </c>
      <c r="T32" s="20">
        <f>SUMPRODUCT(O32*Q32)</f>
        <v>6825</v>
      </c>
      <c r="U32" s="21">
        <f>SUMPRODUCT(O32*R32)</f>
        <v>14651</v>
      </c>
    </row>
    <row r="33" spans="1:26" ht="15" customHeight="1" x14ac:dyDescent="0.4">
      <c r="A33" s="31">
        <v>22</v>
      </c>
      <c r="B33" s="11">
        <v>1044</v>
      </c>
      <c r="C33" s="19">
        <v>515</v>
      </c>
      <c r="D33" s="19">
        <v>529</v>
      </c>
      <c r="E33" s="12">
        <v>22968</v>
      </c>
      <c r="F33" s="20">
        <v>11330</v>
      </c>
      <c r="G33" s="21">
        <v>11638</v>
      </c>
      <c r="H33" s="31">
        <v>57</v>
      </c>
      <c r="I33" s="17">
        <v>1026</v>
      </c>
      <c r="J33" s="19">
        <v>502</v>
      </c>
      <c r="K33" s="19">
        <v>524</v>
      </c>
      <c r="L33" s="12">
        <v>58482</v>
      </c>
      <c r="M33" s="20">
        <v>28614</v>
      </c>
      <c r="N33" s="21">
        <v>29868</v>
      </c>
      <c r="O33" s="22">
        <v>92</v>
      </c>
      <c r="P33" s="11">
        <v>199</v>
      </c>
      <c r="Q33" s="19">
        <v>56</v>
      </c>
      <c r="R33" s="19">
        <v>143</v>
      </c>
      <c r="S33" s="12">
        <f>SUM(T33:U33)</f>
        <v>18308</v>
      </c>
      <c r="T33" s="20">
        <f>SUMPRODUCT(O33*Q33)</f>
        <v>5152</v>
      </c>
      <c r="U33" s="21">
        <f>SUMPRODUCT(O33*R33)</f>
        <v>13156</v>
      </c>
    </row>
    <row r="34" spans="1:26" ht="15" customHeight="1" x14ac:dyDescent="0.4">
      <c r="A34" s="31">
        <v>23</v>
      </c>
      <c r="B34" s="11">
        <v>1065</v>
      </c>
      <c r="C34" s="19">
        <v>484</v>
      </c>
      <c r="D34" s="19">
        <v>581</v>
      </c>
      <c r="E34" s="12">
        <v>24495</v>
      </c>
      <c r="F34" s="20">
        <v>11132</v>
      </c>
      <c r="G34" s="21">
        <v>13363</v>
      </c>
      <c r="H34" s="31">
        <v>58</v>
      </c>
      <c r="I34" s="17">
        <v>934</v>
      </c>
      <c r="J34" s="19">
        <v>480</v>
      </c>
      <c r="K34" s="19">
        <v>454</v>
      </c>
      <c r="L34" s="12">
        <v>54172</v>
      </c>
      <c r="M34" s="20">
        <v>27840</v>
      </c>
      <c r="N34" s="21">
        <v>26332</v>
      </c>
      <c r="O34" s="22">
        <v>93</v>
      </c>
      <c r="P34" s="11">
        <v>174</v>
      </c>
      <c r="Q34" s="19">
        <v>50</v>
      </c>
      <c r="R34" s="19">
        <v>124</v>
      </c>
      <c r="S34" s="12">
        <f>SUM(T34:U34)</f>
        <v>16182</v>
      </c>
      <c r="T34" s="20">
        <f>SUMPRODUCT(O34*Q34)</f>
        <v>4650</v>
      </c>
      <c r="U34" s="21">
        <f>SUMPRODUCT(O34*R34)</f>
        <v>11532</v>
      </c>
    </row>
    <row r="35" spans="1:26" ht="15" customHeight="1" x14ac:dyDescent="0.4">
      <c r="A35" s="31">
        <v>24</v>
      </c>
      <c r="B35" s="11">
        <v>1046</v>
      </c>
      <c r="C35" s="19">
        <v>492</v>
      </c>
      <c r="D35" s="19">
        <v>554</v>
      </c>
      <c r="E35" s="12">
        <v>25104</v>
      </c>
      <c r="F35" s="20">
        <v>11808</v>
      </c>
      <c r="G35" s="21">
        <v>13296</v>
      </c>
      <c r="H35" s="31">
        <v>59</v>
      </c>
      <c r="I35" s="17">
        <v>991</v>
      </c>
      <c r="J35" s="19">
        <v>494</v>
      </c>
      <c r="K35" s="19">
        <v>497</v>
      </c>
      <c r="L35" s="12">
        <v>58469</v>
      </c>
      <c r="M35" s="20">
        <v>29146</v>
      </c>
      <c r="N35" s="21">
        <v>29323</v>
      </c>
      <c r="O35" s="22">
        <v>94</v>
      </c>
      <c r="P35" s="11">
        <v>114</v>
      </c>
      <c r="Q35" s="19">
        <v>37</v>
      </c>
      <c r="R35" s="19">
        <v>77</v>
      </c>
      <c r="S35" s="12">
        <f>SUM(T35:U35)</f>
        <v>10716</v>
      </c>
      <c r="T35" s="20">
        <f>SUMPRODUCT(O35*Q35)</f>
        <v>3478</v>
      </c>
      <c r="U35" s="21">
        <f>SUMPRODUCT(O35*R35)</f>
        <v>7238</v>
      </c>
    </row>
    <row r="36" spans="1:26" ht="15" customHeight="1" x14ac:dyDescent="0.4">
      <c r="A36" s="16" t="s">
        <v>18</v>
      </c>
      <c r="B36" s="11">
        <v>5170</v>
      </c>
      <c r="C36" s="11">
        <v>2437</v>
      </c>
      <c r="D36" s="11">
        <v>2733</v>
      </c>
      <c r="E36" s="12">
        <v>139380</v>
      </c>
      <c r="F36" s="13">
        <v>65647</v>
      </c>
      <c r="G36" s="14">
        <v>73733</v>
      </c>
      <c r="H36" s="16" t="s">
        <v>20</v>
      </c>
      <c r="I36" s="17">
        <v>4287</v>
      </c>
      <c r="J36" s="11">
        <v>2180</v>
      </c>
      <c r="K36" s="11">
        <v>2107</v>
      </c>
      <c r="L36" s="12">
        <v>265518</v>
      </c>
      <c r="M36" s="13">
        <v>135048</v>
      </c>
      <c r="N36" s="14">
        <v>130470</v>
      </c>
      <c r="O36" s="16" t="s">
        <v>40</v>
      </c>
      <c r="P36" s="17">
        <v>253</v>
      </c>
      <c r="Q36" s="11">
        <v>67</v>
      </c>
      <c r="R36" s="11">
        <v>186</v>
      </c>
      <c r="S36" s="12">
        <f>SUM(S37:S41)</f>
        <v>24375</v>
      </c>
      <c r="T36" s="13">
        <f>SUM(T37:T41)</f>
        <v>6452</v>
      </c>
      <c r="U36" s="14">
        <f>SUM(U37:U41)</f>
        <v>17923</v>
      </c>
    </row>
    <row r="37" spans="1:26" ht="15" customHeight="1" x14ac:dyDescent="0.4">
      <c r="A37" s="31">
        <v>25</v>
      </c>
      <c r="B37" s="11">
        <v>1067</v>
      </c>
      <c r="C37" s="19">
        <v>507</v>
      </c>
      <c r="D37" s="19">
        <v>560</v>
      </c>
      <c r="E37" s="12">
        <v>26675</v>
      </c>
      <c r="F37" s="20">
        <v>12675</v>
      </c>
      <c r="G37" s="21">
        <v>14000</v>
      </c>
      <c r="H37" s="31">
        <v>60</v>
      </c>
      <c r="I37" s="17">
        <v>940</v>
      </c>
      <c r="J37" s="19">
        <v>480</v>
      </c>
      <c r="K37" s="19">
        <v>460</v>
      </c>
      <c r="L37" s="12">
        <v>56400</v>
      </c>
      <c r="M37" s="20">
        <v>28800</v>
      </c>
      <c r="N37" s="21">
        <v>27600</v>
      </c>
      <c r="O37" s="22">
        <v>95</v>
      </c>
      <c r="P37" s="11">
        <v>85</v>
      </c>
      <c r="Q37" s="19">
        <v>26</v>
      </c>
      <c r="R37" s="19">
        <v>59</v>
      </c>
      <c r="S37" s="12">
        <f>SUM(T37:U37)</f>
        <v>8075</v>
      </c>
      <c r="T37" s="20">
        <f>SUMPRODUCT(O37*Q37)</f>
        <v>2470</v>
      </c>
      <c r="U37" s="21">
        <f>SUMPRODUCT(O37*R37)</f>
        <v>5605</v>
      </c>
    </row>
    <row r="38" spans="1:26" ht="15" customHeight="1" x14ac:dyDescent="0.4">
      <c r="A38" s="31">
        <v>26</v>
      </c>
      <c r="B38" s="11">
        <v>1061</v>
      </c>
      <c r="C38" s="19">
        <v>515</v>
      </c>
      <c r="D38" s="19">
        <v>546</v>
      </c>
      <c r="E38" s="12">
        <v>27586</v>
      </c>
      <c r="F38" s="20">
        <v>13390</v>
      </c>
      <c r="G38" s="21">
        <v>14196</v>
      </c>
      <c r="H38" s="31">
        <v>61</v>
      </c>
      <c r="I38" s="17">
        <v>870</v>
      </c>
      <c r="J38" s="19">
        <v>438</v>
      </c>
      <c r="K38" s="19">
        <v>432</v>
      </c>
      <c r="L38" s="12">
        <v>53070</v>
      </c>
      <c r="M38" s="20">
        <v>26718</v>
      </c>
      <c r="N38" s="21">
        <v>26352</v>
      </c>
      <c r="O38" s="22">
        <v>96</v>
      </c>
      <c r="P38" s="11">
        <v>71</v>
      </c>
      <c r="Q38" s="19">
        <v>17</v>
      </c>
      <c r="R38" s="19">
        <v>54</v>
      </c>
      <c r="S38" s="12">
        <f>SUM(T38:U38)</f>
        <v>6816</v>
      </c>
      <c r="T38" s="20">
        <f>SUMPRODUCT(O38*Q38)</f>
        <v>1632</v>
      </c>
      <c r="U38" s="21">
        <f>SUMPRODUCT(O38*R38)</f>
        <v>5184</v>
      </c>
    </row>
    <row r="39" spans="1:26" ht="15" customHeight="1" x14ac:dyDescent="0.4">
      <c r="A39" s="31">
        <v>27</v>
      </c>
      <c r="B39" s="11">
        <v>1015</v>
      </c>
      <c r="C39" s="19">
        <v>478</v>
      </c>
      <c r="D39" s="19">
        <v>537</v>
      </c>
      <c r="E39" s="12">
        <v>27405</v>
      </c>
      <c r="F39" s="20">
        <v>12906</v>
      </c>
      <c r="G39" s="21">
        <v>14499</v>
      </c>
      <c r="H39" s="31">
        <v>62</v>
      </c>
      <c r="I39" s="17">
        <v>835</v>
      </c>
      <c r="J39" s="19">
        <v>413</v>
      </c>
      <c r="K39" s="19">
        <v>422</v>
      </c>
      <c r="L39" s="12">
        <v>51770</v>
      </c>
      <c r="M39" s="20">
        <v>25606</v>
      </c>
      <c r="N39" s="21">
        <v>26164</v>
      </c>
      <c r="O39" s="22">
        <v>97</v>
      </c>
      <c r="P39" s="11">
        <v>43</v>
      </c>
      <c r="Q39" s="19">
        <v>9</v>
      </c>
      <c r="R39" s="19">
        <v>34</v>
      </c>
      <c r="S39" s="12">
        <f>SUM(T39:U39)</f>
        <v>4171</v>
      </c>
      <c r="T39" s="20">
        <f>SUMPRODUCT(O39*Q39)</f>
        <v>873</v>
      </c>
      <c r="U39" s="21">
        <f>SUMPRODUCT(O39*R39)</f>
        <v>3298</v>
      </c>
    </row>
    <row r="40" spans="1:26" ht="15" customHeight="1" x14ac:dyDescent="0.4">
      <c r="A40" s="31">
        <v>28</v>
      </c>
      <c r="B40" s="11">
        <v>1069</v>
      </c>
      <c r="C40" s="19">
        <v>497</v>
      </c>
      <c r="D40" s="19">
        <v>572</v>
      </c>
      <c r="E40" s="12">
        <v>29932</v>
      </c>
      <c r="F40" s="20">
        <v>13916</v>
      </c>
      <c r="G40" s="21">
        <v>16016</v>
      </c>
      <c r="H40" s="31">
        <v>63</v>
      </c>
      <c r="I40" s="17">
        <v>810</v>
      </c>
      <c r="J40" s="19">
        <v>412</v>
      </c>
      <c r="K40" s="19">
        <v>398</v>
      </c>
      <c r="L40" s="12">
        <v>51030</v>
      </c>
      <c r="M40" s="20">
        <v>25956</v>
      </c>
      <c r="N40" s="21">
        <v>25074</v>
      </c>
      <c r="O40" s="22">
        <v>98</v>
      </c>
      <c r="P40" s="11">
        <v>33</v>
      </c>
      <c r="Q40" s="19">
        <v>8</v>
      </c>
      <c r="R40" s="19">
        <v>25</v>
      </c>
      <c r="S40" s="12">
        <f>SUM(T40:U40)</f>
        <v>3234</v>
      </c>
      <c r="T40" s="20">
        <f>SUMPRODUCT(O40*Q40)</f>
        <v>784</v>
      </c>
      <c r="U40" s="21">
        <f>SUMPRODUCT(O40*R40)</f>
        <v>2450</v>
      </c>
    </row>
    <row r="41" spans="1:26" ht="15" customHeight="1" x14ac:dyDescent="0.4">
      <c r="A41" s="31">
        <v>29</v>
      </c>
      <c r="B41" s="11">
        <v>958</v>
      </c>
      <c r="C41" s="19">
        <v>440</v>
      </c>
      <c r="D41" s="19">
        <v>518</v>
      </c>
      <c r="E41" s="12">
        <v>27782</v>
      </c>
      <c r="F41" s="20">
        <v>12760</v>
      </c>
      <c r="G41" s="21">
        <v>15022</v>
      </c>
      <c r="H41" s="31">
        <v>64</v>
      </c>
      <c r="I41" s="17">
        <v>832</v>
      </c>
      <c r="J41" s="19">
        <v>437</v>
      </c>
      <c r="K41" s="19">
        <v>395</v>
      </c>
      <c r="L41" s="12">
        <v>53248</v>
      </c>
      <c r="M41" s="20">
        <v>27968</v>
      </c>
      <c r="N41" s="21">
        <v>25280</v>
      </c>
      <c r="O41" s="22">
        <v>99</v>
      </c>
      <c r="P41" s="11">
        <v>21</v>
      </c>
      <c r="Q41" s="19">
        <v>7</v>
      </c>
      <c r="R41" s="19">
        <v>14</v>
      </c>
      <c r="S41" s="12">
        <f>SUM(T41:U41)</f>
        <v>2079</v>
      </c>
      <c r="T41" s="20">
        <f>SUMPRODUCT(O41*Q41)</f>
        <v>693</v>
      </c>
      <c r="U41" s="21">
        <f>SUMPRODUCT(O41*R41)</f>
        <v>1386</v>
      </c>
    </row>
    <row r="42" spans="1:26" ht="15" customHeight="1" x14ac:dyDescent="0.4">
      <c r="A42" s="16" t="s">
        <v>19</v>
      </c>
      <c r="B42" s="11">
        <v>5222</v>
      </c>
      <c r="C42" s="11">
        <v>2525</v>
      </c>
      <c r="D42" s="11">
        <v>2697</v>
      </c>
      <c r="E42" s="12">
        <v>167319</v>
      </c>
      <c r="F42" s="13">
        <v>80908</v>
      </c>
      <c r="G42" s="14">
        <v>86411</v>
      </c>
      <c r="H42" s="16" t="s">
        <v>41</v>
      </c>
      <c r="I42" s="17">
        <v>4037</v>
      </c>
      <c r="J42" s="11">
        <v>1994</v>
      </c>
      <c r="K42" s="11">
        <v>2043</v>
      </c>
      <c r="L42" s="12">
        <v>270707</v>
      </c>
      <c r="M42" s="13">
        <v>133713</v>
      </c>
      <c r="N42" s="14">
        <v>136994</v>
      </c>
      <c r="O42" s="16" t="s">
        <v>42</v>
      </c>
      <c r="P42" s="11">
        <v>30</v>
      </c>
      <c r="Q42" s="17">
        <v>4</v>
      </c>
      <c r="R42" s="17">
        <v>26</v>
      </c>
      <c r="S42" s="12">
        <f>SUM(S43:S47)</f>
        <v>2112</v>
      </c>
      <c r="T42" s="13">
        <f>SUM(T43:T47)</f>
        <v>302</v>
      </c>
      <c r="U42" s="14">
        <f>SUM(U43:U47)</f>
        <v>1810</v>
      </c>
    </row>
    <row r="43" spans="1:26" ht="15" customHeight="1" x14ac:dyDescent="0.4">
      <c r="A43" s="31">
        <v>30</v>
      </c>
      <c r="B43" s="11">
        <v>1015</v>
      </c>
      <c r="C43" s="19">
        <v>483</v>
      </c>
      <c r="D43" s="19">
        <v>532</v>
      </c>
      <c r="E43" s="12">
        <v>30450</v>
      </c>
      <c r="F43" s="20">
        <v>14490</v>
      </c>
      <c r="G43" s="21">
        <v>15960</v>
      </c>
      <c r="H43" s="31">
        <v>65</v>
      </c>
      <c r="I43" s="17">
        <v>788</v>
      </c>
      <c r="J43" s="19">
        <v>385</v>
      </c>
      <c r="K43" s="19">
        <v>403</v>
      </c>
      <c r="L43" s="12">
        <v>51220</v>
      </c>
      <c r="M43" s="20">
        <v>25025</v>
      </c>
      <c r="N43" s="21">
        <v>26195</v>
      </c>
      <c r="O43" s="22">
        <v>100</v>
      </c>
      <c r="P43" s="11">
        <v>12</v>
      </c>
      <c r="Q43" s="19">
        <v>1</v>
      </c>
      <c r="R43" s="19">
        <v>11</v>
      </c>
      <c r="S43" s="12">
        <f>SUM(T43:U43)</f>
        <v>1200</v>
      </c>
      <c r="T43" s="20">
        <f>SUMPRODUCT(O43*Q43)</f>
        <v>100</v>
      </c>
      <c r="U43" s="21">
        <f>SUMPRODUCT(O43*R43)</f>
        <v>1100</v>
      </c>
    </row>
    <row r="44" spans="1:26" ht="15" customHeight="1" x14ac:dyDescent="0.4">
      <c r="A44" s="31">
        <v>31</v>
      </c>
      <c r="B44" s="11">
        <v>1014</v>
      </c>
      <c r="C44" s="19">
        <v>495</v>
      </c>
      <c r="D44" s="19">
        <v>519</v>
      </c>
      <c r="E44" s="12">
        <v>31434</v>
      </c>
      <c r="F44" s="20">
        <v>15345</v>
      </c>
      <c r="G44" s="21">
        <v>16089</v>
      </c>
      <c r="H44" s="31">
        <v>66</v>
      </c>
      <c r="I44" s="17">
        <v>768</v>
      </c>
      <c r="J44" s="19">
        <v>385</v>
      </c>
      <c r="K44" s="19">
        <v>383</v>
      </c>
      <c r="L44" s="12">
        <v>50688</v>
      </c>
      <c r="M44" s="20">
        <v>25410</v>
      </c>
      <c r="N44" s="21">
        <v>25278</v>
      </c>
      <c r="O44" s="22">
        <v>101</v>
      </c>
      <c r="P44" s="11">
        <v>6</v>
      </c>
      <c r="Q44" s="19">
        <v>2</v>
      </c>
      <c r="R44" s="19">
        <v>4</v>
      </c>
      <c r="S44" s="12">
        <f>SUM(T44:U44)</f>
        <v>606</v>
      </c>
      <c r="T44" s="20">
        <f>SUMPRODUCT(O44*Q44)</f>
        <v>202</v>
      </c>
      <c r="U44" s="21">
        <f>SUMPRODUCT(O44*R44)</f>
        <v>404</v>
      </c>
    </row>
    <row r="45" spans="1:26" ht="15" customHeight="1" x14ac:dyDescent="0.4">
      <c r="A45" s="31">
        <v>32</v>
      </c>
      <c r="B45" s="11">
        <v>1047</v>
      </c>
      <c r="C45" s="19">
        <v>517</v>
      </c>
      <c r="D45" s="19">
        <v>530</v>
      </c>
      <c r="E45" s="12">
        <v>33504</v>
      </c>
      <c r="F45" s="20">
        <v>16544</v>
      </c>
      <c r="G45" s="21">
        <v>16960</v>
      </c>
      <c r="H45" s="31">
        <v>67</v>
      </c>
      <c r="I45" s="17">
        <v>780</v>
      </c>
      <c r="J45" s="19">
        <v>389</v>
      </c>
      <c r="K45" s="19">
        <v>391</v>
      </c>
      <c r="L45" s="12">
        <v>52260</v>
      </c>
      <c r="M45" s="20">
        <v>26063</v>
      </c>
      <c r="N45" s="21">
        <v>26197</v>
      </c>
      <c r="O45" s="22">
        <v>102</v>
      </c>
      <c r="P45" s="11">
        <v>3</v>
      </c>
      <c r="Q45" s="19">
        <v>0</v>
      </c>
      <c r="R45" s="19">
        <v>3</v>
      </c>
      <c r="S45" s="12">
        <f>SUM(T45:U45)</f>
        <v>306</v>
      </c>
      <c r="T45" s="20">
        <f>SUMPRODUCT(O45*Q45)</f>
        <v>0</v>
      </c>
      <c r="U45" s="21">
        <f>SUMPRODUCT(O45*R45)</f>
        <v>306</v>
      </c>
    </row>
    <row r="46" spans="1:26" ht="15" customHeight="1" x14ac:dyDescent="0.4">
      <c r="A46" s="31">
        <v>33</v>
      </c>
      <c r="B46" s="11">
        <v>1033</v>
      </c>
      <c r="C46" s="19">
        <v>491</v>
      </c>
      <c r="D46" s="19">
        <v>542</v>
      </c>
      <c r="E46" s="12">
        <v>34089</v>
      </c>
      <c r="F46" s="20">
        <v>16203</v>
      </c>
      <c r="G46" s="21">
        <v>17886</v>
      </c>
      <c r="H46" s="31">
        <v>68</v>
      </c>
      <c r="I46" s="17">
        <v>830</v>
      </c>
      <c r="J46" s="19">
        <v>400</v>
      </c>
      <c r="K46" s="19">
        <v>430</v>
      </c>
      <c r="L46" s="12">
        <v>56440</v>
      </c>
      <c r="M46" s="20">
        <v>27200</v>
      </c>
      <c r="N46" s="21">
        <v>29240</v>
      </c>
      <c r="O46" s="15" t="s">
        <v>43</v>
      </c>
      <c r="P46" s="11">
        <v>9</v>
      </c>
      <c r="Q46" s="19">
        <v>1</v>
      </c>
      <c r="R46" s="19">
        <v>8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1">
        <v>34</v>
      </c>
      <c r="B47" s="11">
        <v>1113</v>
      </c>
      <c r="C47" s="19">
        <v>539</v>
      </c>
      <c r="D47" s="19">
        <v>574</v>
      </c>
      <c r="E47" s="12">
        <v>37842</v>
      </c>
      <c r="F47" s="20">
        <v>18326</v>
      </c>
      <c r="G47" s="21">
        <v>19516</v>
      </c>
      <c r="H47" s="31">
        <v>69</v>
      </c>
      <c r="I47" s="17">
        <v>871</v>
      </c>
      <c r="J47" s="19">
        <v>435</v>
      </c>
      <c r="K47" s="19">
        <v>436</v>
      </c>
      <c r="L47" s="12">
        <v>60099</v>
      </c>
      <c r="M47" s="20">
        <v>30015</v>
      </c>
      <c r="N47" s="21">
        <v>30084</v>
      </c>
      <c r="O47" s="15" t="s">
        <v>44</v>
      </c>
      <c r="P47" s="11">
        <v>0</v>
      </c>
      <c r="Q47" s="19">
        <v>0</v>
      </c>
      <c r="R47" s="19"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29"/>
      <c r="B49" s="30"/>
      <c r="C49" s="30"/>
      <c r="D49" s="30" t="str">
        <f t="shared" ref="A49:D54" si="2">Z3</f>
        <v>（人）</v>
      </c>
      <c r="E49" s="23"/>
      <c r="F49" s="23"/>
      <c r="G49" s="23"/>
    </row>
    <row r="50" spans="1:26" s="2" customFormat="1" ht="15.75" customHeight="1" x14ac:dyDescent="0.4">
      <c r="A50" s="4" t="str">
        <f t="shared" si="2"/>
        <v>年齢</v>
      </c>
      <c r="B50" s="4" t="str">
        <f t="shared" si="2"/>
        <v>前月</v>
      </c>
      <c r="C50" s="4" t="str">
        <f t="shared" si="2"/>
        <v>当月</v>
      </c>
      <c r="D50" s="4" t="str">
        <f t="shared" si="2"/>
        <v>前月比</v>
      </c>
      <c r="E50" s="24"/>
      <c r="F50" s="24"/>
      <c r="G50" s="24"/>
      <c r="W50" s="1"/>
      <c r="X50" s="1"/>
      <c r="Y50" s="1"/>
      <c r="Z50" s="1"/>
    </row>
    <row r="51" spans="1:26" x14ac:dyDescent="0.4">
      <c r="A51" s="16" t="str">
        <f t="shared" si="2"/>
        <v>0-14</v>
      </c>
      <c r="B51" s="11">
        <f t="shared" si="2"/>
        <v>9914</v>
      </c>
      <c r="C51" s="11">
        <f>Y5</f>
        <v>9914</v>
      </c>
      <c r="D51" s="11">
        <f t="shared" si="2"/>
        <v>0</v>
      </c>
    </row>
    <row r="52" spans="1:26" x14ac:dyDescent="0.4">
      <c r="A52" s="16" t="str">
        <f t="shared" si="2"/>
        <v>15-64</v>
      </c>
      <c r="B52" s="11">
        <f t="shared" si="2"/>
        <v>53754</v>
      </c>
      <c r="C52" s="11">
        <f t="shared" si="2"/>
        <v>53754</v>
      </c>
      <c r="D52" s="11">
        <f t="shared" si="2"/>
        <v>0</v>
      </c>
    </row>
    <row r="53" spans="1:26" x14ac:dyDescent="0.4">
      <c r="A53" s="16" t="str">
        <f t="shared" si="2"/>
        <v>65-</v>
      </c>
      <c r="B53" s="11">
        <f t="shared" si="2"/>
        <v>19903</v>
      </c>
      <c r="C53" s="11">
        <f t="shared" si="2"/>
        <v>19903</v>
      </c>
      <c r="D53" s="11">
        <f t="shared" si="2"/>
        <v>0</v>
      </c>
    </row>
    <row r="54" spans="1:26" x14ac:dyDescent="0.4">
      <c r="A54" s="16" t="str">
        <f t="shared" si="2"/>
        <v>計</v>
      </c>
      <c r="B54" s="11">
        <f t="shared" si="2"/>
        <v>83571</v>
      </c>
      <c r="C54" s="11">
        <f t="shared" si="2"/>
        <v>83571</v>
      </c>
      <c r="D54" s="11">
        <f t="shared" si="2"/>
        <v>0</v>
      </c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tabSelected="1" topLeftCell="A34" workbookViewId="0">
      <selection activeCell="I52" sqref="I52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2" t="s">
        <v>46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</row>
    <row r="3" spans="1:26" x14ac:dyDescent="0.4">
      <c r="O3" s="33" t="s">
        <v>47</v>
      </c>
      <c r="P3" s="34"/>
      <c r="Q3" s="34"/>
      <c r="R3" s="3" t="s">
        <v>53</v>
      </c>
      <c r="Z3" s="27" t="s">
        <v>12</v>
      </c>
    </row>
    <row r="4" spans="1:26" ht="15" customHeight="1" x14ac:dyDescent="0.4">
      <c r="A4" s="4" t="s">
        <v>48</v>
      </c>
      <c r="B4" s="5" t="s">
        <v>49</v>
      </c>
      <c r="C4" s="5" t="s">
        <v>50</v>
      </c>
      <c r="D4" s="5" t="s">
        <v>54</v>
      </c>
      <c r="E4" s="6" t="s">
        <v>26</v>
      </c>
      <c r="F4" s="7" t="s">
        <v>27</v>
      </c>
      <c r="G4" s="8" t="s">
        <v>28</v>
      </c>
      <c r="H4" s="4" t="s">
        <v>55</v>
      </c>
      <c r="I4" s="4" t="s">
        <v>49</v>
      </c>
      <c r="J4" s="4" t="s">
        <v>50</v>
      </c>
      <c r="K4" s="4" t="s">
        <v>54</v>
      </c>
      <c r="L4" s="6" t="s">
        <v>26</v>
      </c>
      <c r="M4" s="7" t="s">
        <v>27</v>
      </c>
      <c r="N4" s="8" t="s">
        <v>28</v>
      </c>
      <c r="O4" s="9" t="s">
        <v>55</v>
      </c>
      <c r="P4" s="9" t="s">
        <v>51</v>
      </c>
      <c r="Q4" s="9" t="s">
        <v>50</v>
      </c>
      <c r="R4" s="9" t="s">
        <v>54</v>
      </c>
      <c r="S4" s="6" t="s">
        <v>2</v>
      </c>
      <c r="T4" s="7" t="s">
        <v>3</v>
      </c>
      <c r="U4" s="8" t="s">
        <v>4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 x14ac:dyDescent="0.4">
      <c r="A5" s="10" t="s">
        <v>51</v>
      </c>
      <c r="B5" s="11">
        <v>83538</v>
      </c>
      <c r="C5" s="11">
        <v>40481</v>
      </c>
      <c r="D5" s="11">
        <v>43057</v>
      </c>
      <c r="E5" s="12">
        <v>3776915</v>
      </c>
      <c r="F5" s="13">
        <v>1777792</v>
      </c>
      <c r="G5" s="14">
        <v>1999123</v>
      </c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5"/>
      <c r="T5" s="5"/>
      <c r="U5" s="5"/>
      <c r="W5" s="18" t="s">
        <v>5</v>
      </c>
      <c r="X5" s="15">
        <f>SUM(前月!B6+前月!B12+前月!B18)</f>
        <v>9914</v>
      </c>
      <c r="Y5" s="15">
        <f>SUM(B6+B12+B18)</f>
        <v>9929</v>
      </c>
      <c r="Z5" s="25">
        <f>Y5-X5</f>
        <v>15</v>
      </c>
    </row>
    <row r="6" spans="1:26" ht="15" customHeight="1" x14ac:dyDescent="0.4">
      <c r="A6" s="16" t="s">
        <v>56</v>
      </c>
      <c r="B6" s="11">
        <v>3513</v>
      </c>
      <c r="C6" s="11">
        <v>1836</v>
      </c>
      <c r="D6" s="11">
        <v>1677</v>
      </c>
      <c r="E6" s="12">
        <v>7183</v>
      </c>
      <c r="F6" s="13">
        <v>3818</v>
      </c>
      <c r="G6" s="14">
        <v>3365</v>
      </c>
      <c r="H6" s="16" t="s">
        <v>32</v>
      </c>
      <c r="I6" s="17">
        <v>5968</v>
      </c>
      <c r="J6" s="17">
        <v>2930</v>
      </c>
      <c r="K6" s="17">
        <v>3038</v>
      </c>
      <c r="L6" s="12">
        <v>220244</v>
      </c>
      <c r="M6" s="13">
        <v>108275</v>
      </c>
      <c r="N6" s="14">
        <v>111969</v>
      </c>
      <c r="O6" s="16" t="s">
        <v>33</v>
      </c>
      <c r="P6" s="17">
        <v>4834</v>
      </c>
      <c r="Q6" s="17">
        <v>2258</v>
      </c>
      <c r="R6" s="17">
        <v>2576</v>
      </c>
      <c r="S6" s="12">
        <f>SUM(S7:S11)</f>
        <v>347420</v>
      </c>
      <c r="T6" s="13">
        <f>SUM(T7:T11)</f>
        <v>162192</v>
      </c>
      <c r="U6" s="14">
        <f>SUM(U7:U11)</f>
        <v>185228</v>
      </c>
      <c r="W6" s="18" t="s">
        <v>6</v>
      </c>
      <c r="X6" s="15">
        <f>SUM(前月!B24+前月!B30+前月!B36+前月!B42+前月!I6+前月!I12+前月!I18+前月!I24+前月!I30+前月!I36)</f>
        <v>53754</v>
      </c>
      <c r="Y6" s="15">
        <f>SUM(B24+B30+B36+B42+I6+I12+I18+I24+I30+I36)</f>
        <v>53681</v>
      </c>
      <c r="Z6" s="25">
        <f t="shared" ref="Z6:Z7" si="0">Y6-X6</f>
        <v>-73</v>
      </c>
    </row>
    <row r="7" spans="1:26" ht="15" customHeight="1" x14ac:dyDescent="0.4">
      <c r="A7" s="31">
        <v>0</v>
      </c>
      <c r="B7" s="11">
        <v>686</v>
      </c>
      <c r="C7" s="19">
        <v>335</v>
      </c>
      <c r="D7" s="19">
        <v>351</v>
      </c>
      <c r="E7" s="12">
        <v>0</v>
      </c>
      <c r="F7" s="20">
        <v>0</v>
      </c>
      <c r="G7" s="21">
        <v>0</v>
      </c>
      <c r="H7" s="31">
        <v>35</v>
      </c>
      <c r="I7" s="17">
        <v>1132</v>
      </c>
      <c r="J7" s="19">
        <v>544</v>
      </c>
      <c r="K7" s="19">
        <v>588</v>
      </c>
      <c r="L7" s="12">
        <v>39340</v>
      </c>
      <c r="M7" s="20">
        <v>18725</v>
      </c>
      <c r="N7" s="21">
        <v>20615</v>
      </c>
      <c r="O7" s="22">
        <v>70</v>
      </c>
      <c r="P7" s="11">
        <v>958</v>
      </c>
      <c r="Q7" s="19">
        <v>460</v>
      </c>
      <c r="R7" s="19">
        <v>498</v>
      </c>
      <c r="S7" s="12">
        <f>SUM(T7:U7)</f>
        <v>67060</v>
      </c>
      <c r="T7" s="20">
        <f>SUMPRODUCT(O7*Q7)</f>
        <v>32200</v>
      </c>
      <c r="U7" s="21">
        <f>SUMPRODUCT(O7*R7)</f>
        <v>34860</v>
      </c>
      <c r="W7" s="18" t="s">
        <v>7</v>
      </c>
      <c r="X7" s="15">
        <f>SUM(前月!I42+前月!P6+前月!P12+前月!P18+前月!P24+前月!P30+前月!P36+前月!P42)</f>
        <v>19903</v>
      </c>
      <c r="Y7" s="15">
        <f>SUM(I42+P6+P12+P18+P24+P30+P36+P42)</f>
        <v>19928</v>
      </c>
      <c r="Z7" s="25">
        <f t="shared" si="0"/>
        <v>25</v>
      </c>
    </row>
    <row r="8" spans="1:26" ht="15" customHeight="1" x14ac:dyDescent="0.4">
      <c r="A8" s="31">
        <v>1</v>
      </c>
      <c r="B8" s="11">
        <v>663</v>
      </c>
      <c r="C8" s="19">
        <v>348</v>
      </c>
      <c r="D8" s="19">
        <v>315</v>
      </c>
      <c r="E8" s="12">
        <v>676</v>
      </c>
      <c r="F8" s="20">
        <v>358</v>
      </c>
      <c r="G8" s="21">
        <v>318</v>
      </c>
      <c r="H8" s="31">
        <v>36</v>
      </c>
      <c r="I8" s="17">
        <v>1186</v>
      </c>
      <c r="J8" s="19">
        <v>597</v>
      </c>
      <c r="K8" s="19">
        <v>589</v>
      </c>
      <c r="L8" s="12">
        <v>42336</v>
      </c>
      <c r="M8" s="20">
        <v>21708</v>
      </c>
      <c r="N8" s="21">
        <v>20628</v>
      </c>
      <c r="O8" s="22">
        <v>71</v>
      </c>
      <c r="P8" s="11">
        <v>1107</v>
      </c>
      <c r="Q8" s="19">
        <v>540</v>
      </c>
      <c r="R8" s="19">
        <v>567</v>
      </c>
      <c r="S8" s="12">
        <f>SUM(T8:U8)</f>
        <v>78597</v>
      </c>
      <c r="T8" s="20">
        <f>SUMPRODUCT(O8*Q8)</f>
        <v>38340</v>
      </c>
      <c r="U8" s="21">
        <f>SUMPRODUCT(O8*R8)</f>
        <v>40257</v>
      </c>
      <c r="W8" s="18" t="s">
        <v>11</v>
      </c>
      <c r="X8" s="15">
        <f>SUM(X5:X7)</f>
        <v>83571</v>
      </c>
      <c r="Y8" s="15">
        <f>SUM(Y5:Y7)</f>
        <v>83538</v>
      </c>
      <c r="Z8" s="15">
        <f t="shared" ref="Z8" si="1">SUM(Z5:Z7)</f>
        <v>-33</v>
      </c>
    </row>
    <row r="9" spans="1:26" ht="15" customHeight="1" x14ac:dyDescent="0.4">
      <c r="A9" s="31">
        <v>2</v>
      </c>
      <c r="B9" s="11">
        <v>726</v>
      </c>
      <c r="C9" s="19">
        <v>380</v>
      </c>
      <c r="D9" s="19">
        <v>346</v>
      </c>
      <c r="E9" s="12">
        <v>1470</v>
      </c>
      <c r="F9" s="20">
        <v>756</v>
      </c>
      <c r="G9" s="21">
        <v>714</v>
      </c>
      <c r="H9" s="31">
        <v>37</v>
      </c>
      <c r="I9" s="17">
        <v>1211</v>
      </c>
      <c r="J9" s="19">
        <v>590</v>
      </c>
      <c r="K9" s="19">
        <v>621</v>
      </c>
      <c r="L9" s="12">
        <v>46176</v>
      </c>
      <c r="M9" s="20">
        <v>22089</v>
      </c>
      <c r="N9" s="21">
        <v>24087</v>
      </c>
      <c r="O9" s="22">
        <v>72</v>
      </c>
      <c r="P9" s="11">
        <v>1069</v>
      </c>
      <c r="Q9" s="19">
        <v>498</v>
      </c>
      <c r="R9" s="19">
        <v>571</v>
      </c>
      <c r="S9" s="12">
        <f>SUM(T9:U9)</f>
        <v>76968</v>
      </c>
      <c r="T9" s="20">
        <f>SUMPRODUCT(O9*Q9)</f>
        <v>35856</v>
      </c>
      <c r="U9" s="21">
        <f>SUMPRODUCT(O9*R9)</f>
        <v>41112</v>
      </c>
    </row>
    <row r="10" spans="1:26" ht="15" customHeight="1" x14ac:dyDescent="0.4">
      <c r="A10" s="31">
        <v>3</v>
      </c>
      <c r="B10" s="11">
        <v>757</v>
      </c>
      <c r="C10" s="19">
        <v>419</v>
      </c>
      <c r="D10" s="19">
        <v>338</v>
      </c>
      <c r="E10" s="12">
        <v>2265</v>
      </c>
      <c r="F10" s="20">
        <v>1260</v>
      </c>
      <c r="G10" s="21">
        <v>1005</v>
      </c>
      <c r="H10" s="31">
        <v>38</v>
      </c>
      <c r="I10" s="17">
        <v>1205</v>
      </c>
      <c r="J10" s="19">
        <v>594</v>
      </c>
      <c r="K10" s="19">
        <v>611</v>
      </c>
      <c r="L10" s="12">
        <v>44422</v>
      </c>
      <c r="M10" s="20">
        <v>22002</v>
      </c>
      <c r="N10" s="21">
        <v>22420</v>
      </c>
      <c r="O10" s="22">
        <v>73</v>
      </c>
      <c r="P10" s="11">
        <v>1005</v>
      </c>
      <c r="Q10" s="19">
        <v>444</v>
      </c>
      <c r="R10" s="19">
        <v>561</v>
      </c>
      <c r="S10" s="12">
        <f>SUM(T10:U10)</f>
        <v>73365</v>
      </c>
      <c r="T10" s="20">
        <f>SUMPRODUCT(O10*Q10)</f>
        <v>32412</v>
      </c>
      <c r="U10" s="21">
        <f>SUMPRODUCT(O10*R10)</f>
        <v>40953</v>
      </c>
    </row>
    <row r="11" spans="1:26" ht="15" customHeight="1" x14ac:dyDescent="0.4">
      <c r="A11" s="31">
        <v>4</v>
      </c>
      <c r="B11" s="11">
        <v>681</v>
      </c>
      <c r="C11" s="19">
        <v>354</v>
      </c>
      <c r="D11" s="19">
        <v>327</v>
      </c>
      <c r="E11" s="12">
        <v>2772</v>
      </c>
      <c r="F11" s="20">
        <v>1444</v>
      </c>
      <c r="G11" s="21">
        <v>1328</v>
      </c>
      <c r="H11" s="31">
        <v>39</v>
      </c>
      <c r="I11" s="17">
        <v>1234</v>
      </c>
      <c r="J11" s="19">
        <v>605</v>
      </c>
      <c r="K11" s="19">
        <v>629</v>
      </c>
      <c r="L11" s="12">
        <v>47970</v>
      </c>
      <c r="M11" s="20">
        <v>23751</v>
      </c>
      <c r="N11" s="21">
        <v>24219</v>
      </c>
      <c r="O11" s="22">
        <v>74</v>
      </c>
      <c r="P11" s="11">
        <v>695</v>
      </c>
      <c r="Q11" s="19">
        <v>316</v>
      </c>
      <c r="R11" s="19">
        <v>379</v>
      </c>
      <c r="S11" s="12">
        <f>SUM(T11:U11)</f>
        <v>51430</v>
      </c>
      <c r="T11" s="20">
        <f>SUMPRODUCT(O11*Q11)</f>
        <v>23384</v>
      </c>
      <c r="U11" s="21">
        <f>SUMPRODUCT(O11*R11)</f>
        <v>28046</v>
      </c>
    </row>
    <row r="12" spans="1:26" ht="15" customHeight="1" x14ac:dyDescent="0.4">
      <c r="A12" s="16" t="s">
        <v>57</v>
      </c>
      <c r="B12" s="11">
        <v>3425</v>
      </c>
      <c r="C12" s="11">
        <v>1739</v>
      </c>
      <c r="D12" s="11">
        <v>1686</v>
      </c>
      <c r="E12" s="12">
        <v>23585</v>
      </c>
      <c r="F12" s="13">
        <v>11927</v>
      </c>
      <c r="G12" s="14">
        <v>11658</v>
      </c>
      <c r="H12" s="16" t="s">
        <v>34</v>
      </c>
      <c r="I12" s="17">
        <v>6293</v>
      </c>
      <c r="J12" s="17">
        <v>3214</v>
      </c>
      <c r="K12" s="17">
        <v>3079</v>
      </c>
      <c r="L12" s="12">
        <v>265120</v>
      </c>
      <c r="M12" s="13">
        <v>135387</v>
      </c>
      <c r="N12" s="14">
        <v>129733</v>
      </c>
      <c r="O12" s="16" t="s">
        <v>35</v>
      </c>
      <c r="P12" s="11">
        <v>4116</v>
      </c>
      <c r="Q12" s="17">
        <v>1731</v>
      </c>
      <c r="R12" s="17">
        <v>2385</v>
      </c>
      <c r="S12" s="12">
        <f>SUM(S13:S17)</f>
        <v>316950</v>
      </c>
      <c r="T12" s="13">
        <f>SUM(T13:T17)</f>
        <v>133236</v>
      </c>
      <c r="U12" s="14">
        <f>SUM(U13:U17)</f>
        <v>183714</v>
      </c>
    </row>
    <row r="13" spans="1:26" ht="15" customHeight="1" x14ac:dyDescent="0.4">
      <c r="A13" s="31">
        <v>5</v>
      </c>
      <c r="B13" s="11">
        <v>746</v>
      </c>
      <c r="C13" s="19">
        <v>386</v>
      </c>
      <c r="D13" s="19">
        <v>360</v>
      </c>
      <c r="E13" s="12">
        <v>3695</v>
      </c>
      <c r="F13" s="20">
        <v>1860</v>
      </c>
      <c r="G13" s="21">
        <v>1835</v>
      </c>
      <c r="H13" s="31">
        <v>40</v>
      </c>
      <c r="I13" s="17">
        <v>1193</v>
      </c>
      <c r="J13" s="19">
        <v>607</v>
      </c>
      <c r="K13" s="19">
        <v>586</v>
      </c>
      <c r="L13" s="12">
        <v>48760</v>
      </c>
      <c r="M13" s="20">
        <v>25000</v>
      </c>
      <c r="N13" s="21">
        <v>23760</v>
      </c>
      <c r="O13" s="22">
        <v>75</v>
      </c>
      <c r="P13" s="11">
        <v>750</v>
      </c>
      <c r="Q13" s="19">
        <v>338</v>
      </c>
      <c r="R13" s="19">
        <v>412</v>
      </c>
      <c r="S13" s="12">
        <f>SUM(T13:U13)</f>
        <v>56250</v>
      </c>
      <c r="T13" s="20">
        <f>SUMPRODUCT(O13*Q13)</f>
        <v>25350</v>
      </c>
      <c r="U13" s="21">
        <f>SUMPRODUCT(O13*R13)</f>
        <v>30900</v>
      </c>
    </row>
    <row r="14" spans="1:26" ht="15" customHeight="1" x14ac:dyDescent="0.4">
      <c r="A14" s="31">
        <v>6</v>
      </c>
      <c r="B14" s="11">
        <v>713</v>
      </c>
      <c r="C14" s="19">
        <v>351</v>
      </c>
      <c r="D14" s="19">
        <v>362</v>
      </c>
      <c r="E14" s="12">
        <v>4194</v>
      </c>
      <c r="F14" s="20">
        <v>2112</v>
      </c>
      <c r="G14" s="21">
        <v>2082</v>
      </c>
      <c r="H14" s="31">
        <v>41</v>
      </c>
      <c r="I14" s="17">
        <v>1251</v>
      </c>
      <c r="J14" s="19">
        <v>630</v>
      </c>
      <c r="K14" s="19">
        <v>621</v>
      </c>
      <c r="L14" s="12">
        <v>51332</v>
      </c>
      <c r="M14" s="20">
        <v>25666</v>
      </c>
      <c r="N14" s="21">
        <v>25666</v>
      </c>
      <c r="O14" s="22">
        <v>76</v>
      </c>
      <c r="P14" s="11">
        <v>888</v>
      </c>
      <c r="Q14" s="19">
        <v>363</v>
      </c>
      <c r="R14" s="19">
        <v>525</v>
      </c>
      <c r="S14" s="12">
        <f>SUM(T14:U14)</f>
        <v>67488</v>
      </c>
      <c r="T14" s="20">
        <f>SUMPRODUCT(O14*Q14)</f>
        <v>27588</v>
      </c>
      <c r="U14" s="21">
        <f>SUMPRODUCT(O14*R14)</f>
        <v>39900</v>
      </c>
    </row>
    <row r="15" spans="1:26" ht="15" customHeight="1" x14ac:dyDescent="0.4">
      <c r="A15" s="31">
        <v>7</v>
      </c>
      <c r="B15" s="11">
        <v>659</v>
      </c>
      <c r="C15" s="19">
        <v>336</v>
      </c>
      <c r="D15" s="19">
        <v>323</v>
      </c>
      <c r="E15" s="12">
        <v>4802</v>
      </c>
      <c r="F15" s="20">
        <v>2436</v>
      </c>
      <c r="G15" s="21">
        <v>2366</v>
      </c>
      <c r="H15" s="31">
        <v>42</v>
      </c>
      <c r="I15" s="17">
        <v>1286</v>
      </c>
      <c r="J15" s="19">
        <v>668</v>
      </c>
      <c r="K15" s="19">
        <v>618</v>
      </c>
      <c r="L15" s="12">
        <v>54222</v>
      </c>
      <c r="M15" s="20">
        <v>28140</v>
      </c>
      <c r="N15" s="21">
        <v>26082</v>
      </c>
      <c r="O15" s="22">
        <v>77</v>
      </c>
      <c r="P15" s="11">
        <v>856</v>
      </c>
      <c r="Q15" s="19">
        <v>365</v>
      </c>
      <c r="R15" s="19">
        <v>491</v>
      </c>
      <c r="S15" s="12">
        <f>SUM(T15:U15)</f>
        <v>65912</v>
      </c>
      <c r="T15" s="20">
        <f>SUMPRODUCT(O15*Q15)</f>
        <v>28105</v>
      </c>
      <c r="U15" s="21">
        <f>SUMPRODUCT(O15*R15)</f>
        <v>37807</v>
      </c>
    </row>
    <row r="16" spans="1:26" ht="15" customHeight="1" x14ac:dyDescent="0.4">
      <c r="A16" s="31">
        <v>8</v>
      </c>
      <c r="B16" s="11">
        <v>679</v>
      </c>
      <c r="C16" s="19">
        <v>357</v>
      </c>
      <c r="D16" s="19">
        <v>322</v>
      </c>
      <c r="E16" s="12">
        <v>5224</v>
      </c>
      <c r="F16" s="20">
        <v>2720</v>
      </c>
      <c r="G16" s="21">
        <v>2504</v>
      </c>
      <c r="H16" s="31">
        <v>43</v>
      </c>
      <c r="I16" s="17">
        <v>1282</v>
      </c>
      <c r="J16" s="19">
        <v>678</v>
      </c>
      <c r="K16" s="19">
        <v>604</v>
      </c>
      <c r="L16" s="12">
        <v>54266</v>
      </c>
      <c r="M16" s="20">
        <v>28509</v>
      </c>
      <c r="N16" s="21">
        <v>25757</v>
      </c>
      <c r="O16" s="22">
        <v>78</v>
      </c>
      <c r="P16" s="11">
        <v>838</v>
      </c>
      <c r="Q16" s="19">
        <v>342</v>
      </c>
      <c r="R16" s="19">
        <v>496</v>
      </c>
      <c r="S16" s="12">
        <f>SUM(T16:U16)</f>
        <v>65364</v>
      </c>
      <c r="T16" s="20">
        <f>SUMPRODUCT(O16*Q16)</f>
        <v>26676</v>
      </c>
      <c r="U16" s="21">
        <f>SUMPRODUCT(O16*R16)</f>
        <v>38688</v>
      </c>
    </row>
    <row r="17" spans="1:21" ht="15" customHeight="1" x14ac:dyDescent="0.4">
      <c r="A17" s="31">
        <v>9</v>
      </c>
      <c r="B17" s="11">
        <v>628</v>
      </c>
      <c r="C17" s="19">
        <v>309</v>
      </c>
      <c r="D17" s="19">
        <v>319</v>
      </c>
      <c r="E17" s="12">
        <v>5670</v>
      </c>
      <c r="F17" s="20">
        <v>2799</v>
      </c>
      <c r="G17" s="21">
        <v>2871</v>
      </c>
      <c r="H17" s="31">
        <v>44</v>
      </c>
      <c r="I17" s="17">
        <v>1281</v>
      </c>
      <c r="J17" s="19">
        <v>631</v>
      </c>
      <c r="K17" s="19">
        <v>650</v>
      </c>
      <c r="L17" s="12">
        <v>56540</v>
      </c>
      <c r="M17" s="20">
        <v>28072</v>
      </c>
      <c r="N17" s="21">
        <v>28468</v>
      </c>
      <c r="O17" s="22">
        <v>79</v>
      </c>
      <c r="P17" s="11">
        <v>784</v>
      </c>
      <c r="Q17" s="19">
        <v>323</v>
      </c>
      <c r="R17" s="19">
        <v>461</v>
      </c>
      <c r="S17" s="12">
        <f>SUM(T17:U17)</f>
        <v>61936</v>
      </c>
      <c r="T17" s="20">
        <f>SUMPRODUCT(O17*Q17)</f>
        <v>25517</v>
      </c>
      <c r="U17" s="21">
        <f>SUMPRODUCT(O17*R17)</f>
        <v>36419</v>
      </c>
    </row>
    <row r="18" spans="1:21" ht="15" customHeight="1" x14ac:dyDescent="0.4">
      <c r="A18" s="16" t="s">
        <v>52</v>
      </c>
      <c r="B18" s="11">
        <v>2991</v>
      </c>
      <c r="C18" s="11">
        <v>1550</v>
      </c>
      <c r="D18" s="11">
        <v>1441</v>
      </c>
      <c r="E18" s="12">
        <v>35735</v>
      </c>
      <c r="F18" s="13">
        <v>18552</v>
      </c>
      <c r="G18" s="14">
        <v>17183</v>
      </c>
      <c r="H18" s="16" t="s">
        <v>36</v>
      </c>
      <c r="I18" s="17">
        <v>6789</v>
      </c>
      <c r="J18" s="17">
        <v>3404</v>
      </c>
      <c r="K18" s="17">
        <v>3385</v>
      </c>
      <c r="L18" s="12">
        <v>319153</v>
      </c>
      <c r="M18" s="13">
        <v>159972</v>
      </c>
      <c r="N18" s="14">
        <v>159181</v>
      </c>
      <c r="O18" s="16" t="s">
        <v>21</v>
      </c>
      <c r="P18" s="11">
        <v>3305</v>
      </c>
      <c r="Q18" s="17">
        <v>1322</v>
      </c>
      <c r="R18" s="17">
        <v>1983</v>
      </c>
      <c r="S18" s="12">
        <f>SUM(S19:S23)</f>
        <v>270879</v>
      </c>
      <c r="T18" s="13">
        <f>SUM(T19:T23)</f>
        <v>108303</v>
      </c>
      <c r="U18" s="14">
        <f>SUM(U19:U23)</f>
        <v>162576</v>
      </c>
    </row>
    <row r="19" spans="1:21" ht="15" customHeight="1" x14ac:dyDescent="0.4">
      <c r="A19" s="31">
        <v>10</v>
      </c>
      <c r="B19" s="11">
        <v>599</v>
      </c>
      <c r="C19" s="19">
        <v>318</v>
      </c>
      <c r="D19" s="19">
        <v>281</v>
      </c>
      <c r="E19" s="12">
        <v>5960</v>
      </c>
      <c r="F19" s="20">
        <v>3150</v>
      </c>
      <c r="G19" s="21">
        <v>2810</v>
      </c>
      <c r="H19" s="31">
        <v>45</v>
      </c>
      <c r="I19" s="17">
        <v>1294</v>
      </c>
      <c r="J19" s="19">
        <v>638</v>
      </c>
      <c r="K19" s="19">
        <v>656</v>
      </c>
      <c r="L19" s="12">
        <v>59175</v>
      </c>
      <c r="M19" s="20">
        <v>29025</v>
      </c>
      <c r="N19" s="21">
        <v>30150</v>
      </c>
      <c r="O19" s="22">
        <v>80</v>
      </c>
      <c r="P19" s="11">
        <v>744</v>
      </c>
      <c r="Q19" s="19">
        <v>304</v>
      </c>
      <c r="R19" s="19">
        <v>440</v>
      </c>
      <c r="S19" s="12">
        <f>SUM(T19:U19)</f>
        <v>59520</v>
      </c>
      <c r="T19" s="20">
        <f>SUMPRODUCT(O19*Q19)</f>
        <v>24320</v>
      </c>
      <c r="U19" s="21">
        <f>SUMPRODUCT(O19*R19)</f>
        <v>35200</v>
      </c>
    </row>
    <row r="20" spans="1:21" ht="15" customHeight="1" x14ac:dyDescent="0.4">
      <c r="A20" s="31">
        <v>11</v>
      </c>
      <c r="B20" s="11">
        <v>596</v>
      </c>
      <c r="C20" s="19">
        <v>305</v>
      </c>
      <c r="D20" s="19">
        <v>291</v>
      </c>
      <c r="E20" s="12">
        <v>6688</v>
      </c>
      <c r="F20" s="20">
        <v>3432</v>
      </c>
      <c r="G20" s="21">
        <v>3256</v>
      </c>
      <c r="H20" s="31">
        <v>46</v>
      </c>
      <c r="I20" s="17">
        <v>1360</v>
      </c>
      <c r="J20" s="19">
        <v>681</v>
      </c>
      <c r="K20" s="19">
        <v>679</v>
      </c>
      <c r="L20" s="12">
        <v>62422</v>
      </c>
      <c r="M20" s="20">
        <v>31280</v>
      </c>
      <c r="N20" s="21">
        <v>31142</v>
      </c>
      <c r="O20" s="22">
        <v>81</v>
      </c>
      <c r="P20" s="11">
        <v>613</v>
      </c>
      <c r="Q20" s="19">
        <v>253</v>
      </c>
      <c r="R20" s="19">
        <v>360</v>
      </c>
      <c r="S20" s="12">
        <f>SUM(T20:U20)</f>
        <v>49653</v>
      </c>
      <c r="T20" s="20">
        <f>SUMPRODUCT(O20*Q20)</f>
        <v>20493</v>
      </c>
      <c r="U20" s="21">
        <f>SUMPRODUCT(O20*R20)</f>
        <v>29160</v>
      </c>
    </row>
    <row r="21" spans="1:21" ht="15" customHeight="1" x14ac:dyDescent="0.4">
      <c r="A21" s="31">
        <v>12</v>
      </c>
      <c r="B21" s="11">
        <v>640</v>
      </c>
      <c r="C21" s="19">
        <v>334</v>
      </c>
      <c r="D21" s="19">
        <v>306</v>
      </c>
      <c r="E21" s="12">
        <v>7572</v>
      </c>
      <c r="F21" s="20">
        <v>3960</v>
      </c>
      <c r="G21" s="21">
        <v>3612</v>
      </c>
      <c r="H21" s="31">
        <v>47</v>
      </c>
      <c r="I21" s="17">
        <v>1400</v>
      </c>
      <c r="J21" s="19">
        <v>701</v>
      </c>
      <c r="K21" s="19">
        <v>699</v>
      </c>
      <c r="L21" s="12">
        <v>65988</v>
      </c>
      <c r="M21" s="20">
        <v>32994</v>
      </c>
      <c r="N21" s="21">
        <v>32994</v>
      </c>
      <c r="O21" s="22">
        <v>82</v>
      </c>
      <c r="P21" s="11">
        <v>653</v>
      </c>
      <c r="Q21" s="19">
        <v>266</v>
      </c>
      <c r="R21" s="19">
        <v>387</v>
      </c>
      <c r="S21" s="12">
        <f>SUM(T21:U21)</f>
        <v>53546</v>
      </c>
      <c r="T21" s="20">
        <f>SUMPRODUCT(O21*Q21)</f>
        <v>21812</v>
      </c>
      <c r="U21" s="21">
        <f>SUMPRODUCT(O21*R21)</f>
        <v>31734</v>
      </c>
    </row>
    <row r="22" spans="1:21" ht="15" customHeight="1" x14ac:dyDescent="0.4">
      <c r="A22" s="31">
        <v>13</v>
      </c>
      <c r="B22" s="11">
        <v>582</v>
      </c>
      <c r="C22" s="19">
        <v>295</v>
      </c>
      <c r="D22" s="19">
        <v>287</v>
      </c>
      <c r="E22" s="12">
        <v>7423</v>
      </c>
      <c r="F22" s="20">
        <v>3796</v>
      </c>
      <c r="G22" s="21">
        <v>3627</v>
      </c>
      <c r="H22" s="31">
        <v>48</v>
      </c>
      <c r="I22" s="17">
        <v>1401</v>
      </c>
      <c r="J22" s="19">
        <v>706</v>
      </c>
      <c r="K22" s="19">
        <v>695</v>
      </c>
      <c r="L22" s="12">
        <v>65712</v>
      </c>
      <c r="M22" s="20">
        <v>33696</v>
      </c>
      <c r="N22" s="21">
        <v>32016</v>
      </c>
      <c r="O22" s="22">
        <v>83</v>
      </c>
      <c r="P22" s="11">
        <v>620</v>
      </c>
      <c r="Q22" s="19">
        <v>238</v>
      </c>
      <c r="R22" s="19">
        <v>382</v>
      </c>
      <c r="S22" s="12">
        <f>SUM(T22:U22)</f>
        <v>51460</v>
      </c>
      <c r="T22" s="20">
        <f>SUMPRODUCT(O22*Q22)</f>
        <v>19754</v>
      </c>
      <c r="U22" s="21">
        <f>SUMPRODUCT(O22*R22)</f>
        <v>31706</v>
      </c>
    </row>
    <row r="23" spans="1:21" ht="15" customHeight="1" x14ac:dyDescent="0.4">
      <c r="A23" s="31">
        <v>14</v>
      </c>
      <c r="B23" s="11">
        <v>574</v>
      </c>
      <c r="C23" s="19">
        <v>298</v>
      </c>
      <c r="D23" s="19">
        <v>276</v>
      </c>
      <c r="E23" s="12">
        <v>8092</v>
      </c>
      <c r="F23" s="20">
        <v>4214</v>
      </c>
      <c r="G23" s="21">
        <v>3878</v>
      </c>
      <c r="H23" s="31">
        <v>49</v>
      </c>
      <c r="I23" s="17">
        <v>1334</v>
      </c>
      <c r="J23" s="19">
        <v>678</v>
      </c>
      <c r="K23" s="19">
        <v>656</v>
      </c>
      <c r="L23" s="12">
        <v>65856</v>
      </c>
      <c r="M23" s="20">
        <v>32977</v>
      </c>
      <c r="N23" s="21">
        <v>32879</v>
      </c>
      <c r="O23" s="22">
        <v>84</v>
      </c>
      <c r="P23" s="11">
        <v>675</v>
      </c>
      <c r="Q23" s="19">
        <v>261</v>
      </c>
      <c r="R23" s="19">
        <v>414</v>
      </c>
      <c r="S23" s="12">
        <f>SUM(T23:U23)</f>
        <v>56700</v>
      </c>
      <c r="T23" s="20">
        <f>SUMPRODUCT(O23*Q23)</f>
        <v>21924</v>
      </c>
      <c r="U23" s="21">
        <f>SUMPRODUCT(O23*R23)</f>
        <v>34776</v>
      </c>
    </row>
    <row r="24" spans="1:21" ht="15" customHeight="1" x14ac:dyDescent="0.4">
      <c r="A24" s="16" t="s">
        <v>58</v>
      </c>
      <c r="B24" s="11">
        <v>3219</v>
      </c>
      <c r="C24" s="11">
        <v>1638</v>
      </c>
      <c r="D24" s="11">
        <v>1581</v>
      </c>
      <c r="E24" s="12">
        <v>55144</v>
      </c>
      <c r="F24" s="13">
        <v>28243</v>
      </c>
      <c r="G24" s="14">
        <v>26901</v>
      </c>
      <c r="H24" s="16" t="s">
        <v>22</v>
      </c>
      <c r="I24" s="17">
        <v>6554</v>
      </c>
      <c r="J24" s="17">
        <v>3342</v>
      </c>
      <c r="K24" s="17">
        <v>3212</v>
      </c>
      <c r="L24" s="12">
        <v>340516</v>
      </c>
      <c r="M24" s="13">
        <v>174515</v>
      </c>
      <c r="N24" s="14">
        <v>166001</v>
      </c>
      <c r="O24" s="16" t="s">
        <v>37</v>
      </c>
      <c r="P24" s="11">
        <v>2351</v>
      </c>
      <c r="Q24" s="17">
        <v>858</v>
      </c>
      <c r="R24" s="17">
        <v>1493</v>
      </c>
      <c r="S24" s="12">
        <f>SUM(S25:S29)</f>
        <v>203912</v>
      </c>
      <c r="T24" s="13">
        <f>SUM(T25:T29)</f>
        <v>74405</v>
      </c>
      <c r="U24" s="14">
        <f>SUM(U25:U29)</f>
        <v>129507</v>
      </c>
    </row>
    <row r="25" spans="1:21" ht="15" customHeight="1" x14ac:dyDescent="0.4">
      <c r="A25" s="31">
        <v>15</v>
      </c>
      <c r="B25" s="11">
        <v>602</v>
      </c>
      <c r="C25" s="19">
        <v>288</v>
      </c>
      <c r="D25" s="19">
        <v>314</v>
      </c>
      <c r="E25" s="12">
        <v>9255</v>
      </c>
      <c r="F25" s="20">
        <v>4410</v>
      </c>
      <c r="G25" s="21">
        <v>4845</v>
      </c>
      <c r="H25" s="31">
        <v>50</v>
      </c>
      <c r="I25" s="17">
        <v>1379</v>
      </c>
      <c r="J25" s="19">
        <v>656</v>
      </c>
      <c r="K25" s="19">
        <v>723</v>
      </c>
      <c r="L25" s="12">
        <v>69200</v>
      </c>
      <c r="M25" s="20">
        <v>33450</v>
      </c>
      <c r="N25" s="21">
        <v>35750</v>
      </c>
      <c r="O25" s="22">
        <v>85</v>
      </c>
      <c r="P25" s="11">
        <v>599</v>
      </c>
      <c r="Q25" s="19">
        <v>217</v>
      </c>
      <c r="R25" s="19">
        <v>382</v>
      </c>
      <c r="S25" s="12">
        <f>SUM(T25:U25)</f>
        <v>50915</v>
      </c>
      <c r="T25" s="20">
        <f>SUMPRODUCT(O25*Q25)</f>
        <v>18445</v>
      </c>
      <c r="U25" s="21">
        <f>SUMPRODUCT(O25*R25)</f>
        <v>32470</v>
      </c>
    </row>
    <row r="26" spans="1:21" ht="15" customHeight="1" x14ac:dyDescent="0.4">
      <c r="A26" s="31">
        <v>16</v>
      </c>
      <c r="B26" s="11">
        <v>626</v>
      </c>
      <c r="C26" s="19">
        <v>318</v>
      </c>
      <c r="D26" s="19">
        <v>308</v>
      </c>
      <c r="E26" s="12">
        <v>9872</v>
      </c>
      <c r="F26" s="20">
        <v>5136</v>
      </c>
      <c r="G26" s="21">
        <v>4736</v>
      </c>
      <c r="H26" s="31">
        <v>51</v>
      </c>
      <c r="I26" s="17">
        <v>1381</v>
      </c>
      <c r="J26" s="19">
        <v>723</v>
      </c>
      <c r="K26" s="19">
        <v>658</v>
      </c>
      <c r="L26" s="12">
        <v>71655</v>
      </c>
      <c r="M26" s="20">
        <v>37128</v>
      </c>
      <c r="N26" s="21">
        <v>34527</v>
      </c>
      <c r="O26" s="22">
        <v>86</v>
      </c>
      <c r="P26" s="11">
        <v>510</v>
      </c>
      <c r="Q26" s="19">
        <v>187</v>
      </c>
      <c r="R26" s="19">
        <v>323</v>
      </c>
      <c r="S26" s="12">
        <f>SUM(T26:U26)</f>
        <v>43860</v>
      </c>
      <c r="T26" s="20">
        <f>SUMPRODUCT(O26*Q26)</f>
        <v>16082</v>
      </c>
      <c r="U26" s="21">
        <f>SUMPRODUCT(O26*R26)</f>
        <v>27778</v>
      </c>
    </row>
    <row r="27" spans="1:21" ht="15" customHeight="1" x14ac:dyDescent="0.4">
      <c r="A27" s="31">
        <v>17</v>
      </c>
      <c r="B27" s="11">
        <v>637</v>
      </c>
      <c r="C27" s="19">
        <v>331</v>
      </c>
      <c r="D27" s="19">
        <v>306</v>
      </c>
      <c r="E27" s="12">
        <v>10744</v>
      </c>
      <c r="F27" s="20">
        <v>5440</v>
      </c>
      <c r="G27" s="21">
        <v>5304</v>
      </c>
      <c r="H27" s="31">
        <v>52</v>
      </c>
      <c r="I27" s="17">
        <v>1374</v>
      </c>
      <c r="J27" s="19">
        <v>686</v>
      </c>
      <c r="K27" s="19">
        <v>688</v>
      </c>
      <c r="L27" s="12">
        <v>71032</v>
      </c>
      <c r="M27" s="20">
        <v>35412</v>
      </c>
      <c r="N27" s="21">
        <v>35620</v>
      </c>
      <c r="O27" s="22">
        <v>87</v>
      </c>
      <c r="P27" s="11">
        <v>496</v>
      </c>
      <c r="Q27" s="19">
        <v>187</v>
      </c>
      <c r="R27" s="19">
        <v>309</v>
      </c>
      <c r="S27" s="12">
        <f>SUM(T27:U27)</f>
        <v>43152</v>
      </c>
      <c r="T27" s="20">
        <f>SUMPRODUCT(O27*Q27)</f>
        <v>16269</v>
      </c>
      <c r="U27" s="21">
        <f>SUMPRODUCT(O27*R27)</f>
        <v>26883</v>
      </c>
    </row>
    <row r="28" spans="1:21" ht="15" customHeight="1" x14ac:dyDescent="0.4">
      <c r="A28" s="31">
        <v>18</v>
      </c>
      <c r="B28" s="11">
        <v>627</v>
      </c>
      <c r="C28" s="19">
        <v>312</v>
      </c>
      <c r="D28" s="19">
        <v>315</v>
      </c>
      <c r="E28" s="12">
        <v>11574</v>
      </c>
      <c r="F28" s="20">
        <v>5904</v>
      </c>
      <c r="G28" s="21">
        <v>5670</v>
      </c>
      <c r="H28" s="31">
        <v>53</v>
      </c>
      <c r="I28" s="17">
        <v>1272</v>
      </c>
      <c r="J28" s="19">
        <v>665</v>
      </c>
      <c r="K28" s="19">
        <v>607</v>
      </c>
      <c r="L28" s="12">
        <v>65773</v>
      </c>
      <c r="M28" s="20">
        <v>34397</v>
      </c>
      <c r="N28" s="21">
        <v>31376</v>
      </c>
      <c r="O28" s="22">
        <v>88</v>
      </c>
      <c r="P28" s="11">
        <v>409</v>
      </c>
      <c r="Q28" s="19">
        <v>154</v>
      </c>
      <c r="R28" s="19">
        <v>255</v>
      </c>
      <c r="S28" s="12">
        <f>SUM(T28:U28)</f>
        <v>35992</v>
      </c>
      <c r="T28" s="20">
        <f>SUMPRODUCT(O28*Q28)</f>
        <v>13552</v>
      </c>
      <c r="U28" s="21">
        <f>SUMPRODUCT(O28*R28)</f>
        <v>22440</v>
      </c>
    </row>
    <row r="29" spans="1:21" ht="15" customHeight="1" x14ac:dyDescent="0.4">
      <c r="A29" s="31">
        <v>19</v>
      </c>
      <c r="B29" s="11">
        <v>727</v>
      </c>
      <c r="C29" s="19">
        <v>389</v>
      </c>
      <c r="D29" s="19">
        <v>338</v>
      </c>
      <c r="E29" s="12">
        <v>13699</v>
      </c>
      <c r="F29" s="20">
        <v>7353</v>
      </c>
      <c r="G29" s="21">
        <v>6346</v>
      </c>
      <c r="H29" s="31">
        <v>54</v>
      </c>
      <c r="I29" s="17">
        <v>1148</v>
      </c>
      <c r="J29" s="19">
        <v>612</v>
      </c>
      <c r="K29" s="19">
        <v>536</v>
      </c>
      <c r="L29" s="12">
        <v>62856</v>
      </c>
      <c r="M29" s="20">
        <v>34128</v>
      </c>
      <c r="N29" s="21">
        <v>28728</v>
      </c>
      <c r="O29" s="22">
        <v>89</v>
      </c>
      <c r="P29" s="11">
        <v>337</v>
      </c>
      <c r="Q29" s="19">
        <v>113</v>
      </c>
      <c r="R29" s="19">
        <v>224</v>
      </c>
      <c r="S29" s="12">
        <f>SUM(T29:U29)</f>
        <v>29993</v>
      </c>
      <c r="T29" s="20">
        <f>SUMPRODUCT(O29*Q29)</f>
        <v>10057</v>
      </c>
      <c r="U29" s="21">
        <f>SUMPRODUCT(O29*R29)</f>
        <v>19936</v>
      </c>
    </row>
    <row r="30" spans="1:21" ht="15" customHeight="1" x14ac:dyDescent="0.4">
      <c r="A30" s="16" t="s">
        <v>17</v>
      </c>
      <c r="B30" s="11">
        <v>4843</v>
      </c>
      <c r="C30" s="11">
        <v>2363</v>
      </c>
      <c r="D30" s="11">
        <v>2480</v>
      </c>
      <c r="E30" s="12">
        <v>108381</v>
      </c>
      <c r="F30" s="13">
        <v>52597</v>
      </c>
      <c r="G30" s="14">
        <v>55784</v>
      </c>
      <c r="H30" s="16" t="s">
        <v>38</v>
      </c>
      <c r="I30" s="17">
        <v>5353</v>
      </c>
      <c r="J30" s="11">
        <v>2786</v>
      </c>
      <c r="K30" s="11">
        <v>2567</v>
      </c>
      <c r="L30" s="12">
        <v>303764</v>
      </c>
      <c r="M30" s="13">
        <v>157793</v>
      </c>
      <c r="N30" s="14">
        <v>145971</v>
      </c>
      <c r="O30" s="16" t="s">
        <v>39</v>
      </c>
      <c r="P30" s="11">
        <v>1001</v>
      </c>
      <c r="Q30" s="17">
        <v>301</v>
      </c>
      <c r="R30" s="17">
        <v>700</v>
      </c>
      <c r="S30" s="12">
        <f>SUM(S31:S35)</f>
        <v>91699</v>
      </c>
      <c r="T30" s="13">
        <f>SUM(T31:T35)</f>
        <v>27580</v>
      </c>
      <c r="U30" s="14">
        <f>SUM(U31:U35)</f>
        <v>64119</v>
      </c>
    </row>
    <row r="31" spans="1:21" ht="15" customHeight="1" x14ac:dyDescent="0.4">
      <c r="A31" s="31">
        <v>20</v>
      </c>
      <c r="B31" s="11">
        <v>774</v>
      </c>
      <c r="C31" s="19">
        <v>404</v>
      </c>
      <c r="D31" s="19">
        <v>370</v>
      </c>
      <c r="E31" s="12">
        <v>15780</v>
      </c>
      <c r="F31" s="20">
        <v>8100</v>
      </c>
      <c r="G31" s="21">
        <v>7680</v>
      </c>
      <c r="H31" s="31">
        <v>55</v>
      </c>
      <c r="I31" s="17">
        <v>1252</v>
      </c>
      <c r="J31" s="19">
        <v>663</v>
      </c>
      <c r="K31" s="19">
        <v>589</v>
      </c>
      <c r="L31" s="12">
        <v>69025</v>
      </c>
      <c r="M31" s="20">
        <v>36465</v>
      </c>
      <c r="N31" s="21">
        <v>32560</v>
      </c>
      <c r="O31" s="22">
        <v>90</v>
      </c>
      <c r="P31" s="11">
        <v>274</v>
      </c>
      <c r="Q31" s="19">
        <v>79</v>
      </c>
      <c r="R31" s="19">
        <v>195</v>
      </c>
      <c r="S31" s="12">
        <f>SUM(T31:U31)</f>
        <v>24660</v>
      </c>
      <c r="T31" s="20">
        <f>SUMPRODUCT(O31*Q31)</f>
        <v>7110</v>
      </c>
      <c r="U31" s="21">
        <f>SUMPRODUCT(O31*R31)</f>
        <v>17550</v>
      </c>
    </row>
    <row r="32" spans="1:21" ht="15" customHeight="1" x14ac:dyDescent="0.4">
      <c r="A32" s="31">
        <v>21</v>
      </c>
      <c r="B32" s="11">
        <v>936</v>
      </c>
      <c r="C32" s="19">
        <v>474</v>
      </c>
      <c r="D32" s="19">
        <v>462</v>
      </c>
      <c r="E32" s="12">
        <v>20034</v>
      </c>
      <c r="F32" s="20">
        <v>10227</v>
      </c>
      <c r="G32" s="21">
        <v>9807</v>
      </c>
      <c r="H32" s="31">
        <v>56</v>
      </c>
      <c r="I32" s="17">
        <v>1152</v>
      </c>
      <c r="J32" s="19">
        <v>651</v>
      </c>
      <c r="K32" s="19">
        <v>501</v>
      </c>
      <c r="L32" s="12">
        <v>63616</v>
      </c>
      <c r="M32" s="20">
        <v>35728</v>
      </c>
      <c r="N32" s="21">
        <v>27888</v>
      </c>
      <c r="O32" s="22">
        <v>91</v>
      </c>
      <c r="P32" s="11">
        <v>240</v>
      </c>
      <c r="Q32" s="19">
        <v>78</v>
      </c>
      <c r="R32" s="19">
        <v>162</v>
      </c>
      <c r="S32" s="12">
        <f>SUM(T32:U32)</f>
        <v>21840</v>
      </c>
      <c r="T32" s="20">
        <f>SUMPRODUCT(O32*Q32)</f>
        <v>7098</v>
      </c>
      <c r="U32" s="21">
        <f>SUMPRODUCT(O32*R32)</f>
        <v>14742</v>
      </c>
    </row>
    <row r="33" spans="1:26" ht="15" customHeight="1" x14ac:dyDescent="0.4">
      <c r="A33" s="31">
        <v>22</v>
      </c>
      <c r="B33" s="11">
        <v>1033</v>
      </c>
      <c r="C33" s="19">
        <v>520</v>
      </c>
      <c r="D33" s="19">
        <v>513</v>
      </c>
      <c r="E33" s="12">
        <v>22968</v>
      </c>
      <c r="F33" s="20">
        <v>11330</v>
      </c>
      <c r="G33" s="21">
        <v>11638</v>
      </c>
      <c r="H33" s="31">
        <v>57</v>
      </c>
      <c r="I33" s="17">
        <v>1045</v>
      </c>
      <c r="J33" s="19">
        <v>512</v>
      </c>
      <c r="K33" s="19">
        <v>533</v>
      </c>
      <c r="L33" s="12">
        <v>58482</v>
      </c>
      <c r="M33" s="20">
        <v>28614</v>
      </c>
      <c r="N33" s="21">
        <v>29868</v>
      </c>
      <c r="O33" s="22">
        <v>92</v>
      </c>
      <c r="P33" s="11">
        <v>202</v>
      </c>
      <c r="Q33" s="19">
        <v>57</v>
      </c>
      <c r="R33" s="19">
        <v>145</v>
      </c>
      <c r="S33" s="12">
        <f>SUM(T33:U33)</f>
        <v>18584</v>
      </c>
      <c r="T33" s="20">
        <f>SUMPRODUCT(O33*Q33)</f>
        <v>5244</v>
      </c>
      <c r="U33" s="21">
        <f>SUMPRODUCT(O33*R33)</f>
        <v>13340</v>
      </c>
    </row>
    <row r="34" spans="1:26" ht="15" customHeight="1" x14ac:dyDescent="0.4">
      <c r="A34" s="31">
        <v>23</v>
      </c>
      <c r="B34" s="11">
        <v>1074</v>
      </c>
      <c r="C34" s="19">
        <v>486</v>
      </c>
      <c r="D34" s="19">
        <v>588</v>
      </c>
      <c r="E34" s="12">
        <v>24495</v>
      </c>
      <c r="F34" s="20">
        <v>11132</v>
      </c>
      <c r="G34" s="21">
        <v>13363</v>
      </c>
      <c r="H34" s="31">
        <v>58</v>
      </c>
      <c r="I34" s="17">
        <v>931</v>
      </c>
      <c r="J34" s="19">
        <v>479</v>
      </c>
      <c r="K34" s="19">
        <v>452</v>
      </c>
      <c r="L34" s="12">
        <v>54172</v>
      </c>
      <c r="M34" s="20">
        <v>27840</v>
      </c>
      <c r="N34" s="21">
        <v>26332</v>
      </c>
      <c r="O34" s="22">
        <v>93</v>
      </c>
      <c r="P34" s="11">
        <v>175</v>
      </c>
      <c r="Q34" s="19">
        <v>50</v>
      </c>
      <c r="R34" s="19">
        <v>125</v>
      </c>
      <c r="S34" s="12">
        <f>SUM(T34:U34)</f>
        <v>16275</v>
      </c>
      <c r="T34" s="20">
        <f>SUMPRODUCT(O34*Q34)</f>
        <v>4650</v>
      </c>
      <c r="U34" s="21">
        <f>SUMPRODUCT(O34*R34)</f>
        <v>11625</v>
      </c>
    </row>
    <row r="35" spans="1:26" ht="15" customHeight="1" x14ac:dyDescent="0.4">
      <c r="A35" s="31">
        <v>24</v>
      </c>
      <c r="B35" s="11">
        <v>1026</v>
      </c>
      <c r="C35" s="19">
        <v>479</v>
      </c>
      <c r="D35" s="19">
        <v>547</v>
      </c>
      <c r="E35" s="12">
        <v>25104</v>
      </c>
      <c r="F35" s="20">
        <v>11808</v>
      </c>
      <c r="G35" s="21">
        <v>13296</v>
      </c>
      <c r="H35" s="31">
        <v>59</v>
      </c>
      <c r="I35" s="17">
        <v>973</v>
      </c>
      <c r="J35" s="19">
        <v>481</v>
      </c>
      <c r="K35" s="19">
        <v>492</v>
      </c>
      <c r="L35" s="12">
        <v>58469</v>
      </c>
      <c r="M35" s="20">
        <v>29146</v>
      </c>
      <c r="N35" s="21">
        <v>29323</v>
      </c>
      <c r="O35" s="22">
        <v>94</v>
      </c>
      <c r="P35" s="11">
        <v>110</v>
      </c>
      <c r="Q35" s="19">
        <v>37</v>
      </c>
      <c r="R35" s="19">
        <v>73</v>
      </c>
      <c r="S35" s="12">
        <f>SUM(T35:U35)</f>
        <v>10340</v>
      </c>
      <c r="T35" s="20">
        <f>SUMPRODUCT(O35*Q35)</f>
        <v>3478</v>
      </c>
      <c r="U35" s="21">
        <f>SUMPRODUCT(O35*R35)</f>
        <v>6862</v>
      </c>
    </row>
    <row r="36" spans="1:26" ht="15" customHeight="1" x14ac:dyDescent="0.4">
      <c r="A36" s="16" t="s">
        <v>18</v>
      </c>
      <c r="B36" s="11">
        <v>5156</v>
      </c>
      <c r="C36" s="11">
        <v>2438</v>
      </c>
      <c r="D36" s="11">
        <v>2718</v>
      </c>
      <c r="E36" s="12">
        <v>139380</v>
      </c>
      <c r="F36" s="13">
        <v>65647</v>
      </c>
      <c r="G36" s="14">
        <v>73733</v>
      </c>
      <c r="H36" s="16" t="s">
        <v>20</v>
      </c>
      <c r="I36" s="17">
        <v>4313</v>
      </c>
      <c r="J36" s="11">
        <v>2196</v>
      </c>
      <c r="K36" s="11">
        <v>2117</v>
      </c>
      <c r="L36" s="12">
        <v>265518</v>
      </c>
      <c r="M36" s="13">
        <v>135048</v>
      </c>
      <c r="N36" s="14">
        <v>130470</v>
      </c>
      <c r="O36" s="16" t="s">
        <v>40</v>
      </c>
      <c r="P36" s="17">
        <v>256</v>
      </c>
      <c r="Q36" s="11">
        <v>66</v>
      </c>
      <c r="R36" s="11">
        <v>190</v>
      </c>
      <c r="S36" s="12">
        <f>SUM(S37:S41)</f>
        <v>24663</v>
      </c>
      <c r="T36" s="13">
        <f>SUM(T37:T41)</f>
        <v>6356</v>
      </c>
      <c r="U36" s="14">
        <f>SUM(U37:U41)</f>
        <v>18307</v>
      </c>
    </row>
    <row r="37" spans="1:26" ht="15" customHeight="1" x14ac:dyDescent="0.4">
      <c r="A37" s="31">
        <v>25</v>
      </c>
      <c r="B37" s="11">
        <v>1069</v>
      </c>
      <c r="C37" s="19">
        <v>513</v>
      </c>
      <c r="D37" s="19">
        <v>556</v>
      </c>
      <c r="E37" s="12">
        <v>26675</v>
      </c>
      <c r="F37" s="20">
        <v>12675</v>
      </c>
      <c r="G37" s="21">
        <v>14000</v>
      </c>
      <c r="H37" s="31">
        <v>60</v>
      </c>
      <c r="I37" s="17">
        <v>936</v>
      </c>
      <c r="J37" s="19">
        <v>486</v>
      </c>
      <c r="K37" s="19">
        <v>450</v>
      </c>
      <c r="L37" s="12">
        <v>56400</v>
      </c>
      <c r="M37" s="20">
        <v>28800</v>
      </c>
      <c r="N37" s="21">
        <v>27600</v>
      </c>
      <c r="O37" s="22">
        <v>95</v>
      </c>
      <c r="P37" s="11">
        <v>83</v>
      </c>
      <c r="Q37" s="19">
        <v>24</v>
      </c>
      <c r="R37" s="19">
        <v>59</v>
      </c>
      <c r="S37" s="12">
        <f>SUM(T37:U37)</f>
        <v>7885</v>
      </c>
      <c r="T37" s="20">
        <f>SUMPRODUCT(O37*Q37)</f>
        <v>2280</v>
      </c>
      <c r="U37" s="21">
        <f>SUMPRODUCT(O37*R37)</f>
        <v>5605</v>
      </c>
    </row>
    <row r="38" spans="1:26" ht="15" customHeight="1" x14ac:dyDescent="0.4">
      <c r="A38" s="31">
        <v>26</v>
      </c>
      <c r="B38" s="11">
        <v>1070</v>
      </c>
      <c r="C38" s="19">
        <v>516</v>
      </c>
      <c r="D38" s="19">
        <v>554</v>
      </c>
      <c r="E38" s="12">
        <v>27586</v>
      </c>
      <c r="F38" s="20">
        <v>13390</v>
      </c>
      <c r="G38" s="21">
        <v>14196</v>
      </c>
      <c r="H38" s="31">
        <v>61</v>
      </c>
      <c r="I38" s="17">
        <v>905</v>
      </c>
      <c r="J38" s="19">
        <v>459</v>
      </c>
      <c r="K38" s="19">
        <v>446</v>
      </c>
      <c r="L38" s="12">
        <v>53070</v>
      </c>
      <c r="M38" s="20">
        <v>26718</v>
      </c>
      <c r="N38" s="21">
        <v>26352</v>
      </c>
      <c r="O38" s="22">
        <v>96</v>
      </c>
      <c r="P38" s="11">
        <v>76</v>
      </c>
      <c r="Q38" s="19">
        <v>18</v>
      </c>
      <c r="R38" s="19">
        <v>58</v>
      </c>
      <c r="S38" s="12">
        <f>SUM(T38:U38)</f>
        <v>7296</v>
      </c>
      <c r="T38" s="20">
        <f>SUMPRODUCT(O38*Q38)</f>
        <v>1728</v>
      </c>
      <c r="U38" s="21">
        <f>SUMPRODUCT(O38*R38)</f>
        <v>5568</v>
      </c>
    </row>
    <row r="39" spans="1:26" ht="15" customHeight="1" x14ac:dyDescent="0.4">
      <c r="A39" s="31">
        <v>27</v>
      </c>
      <c r="B39" s="11">
        <v>999</v>
      </c>
      <c r="C39" s="19">
        <v>470</v>
      </c>
      <c r="D39" s="19">
        <v>529</v>
      </c>
      <c r="E39" s="12">
        <v>27405</v>
      </c>
      <c r="F39" s="20">
        <v>12906</v>
      </c>
      <c r="G39" s="21">
        <v>14499</v>
      </c>
      <c r="H39" s="31">
        <v>62</v>
      </c>
      <c r="I39" s="17">
        <v>832</v>
      </c>
      <c r="J39" s="19">
        <v>407</v>
      </c>
      <c r="K39" s="19">
        <v>425</v>
      </c>
      <c r="L39" s="12">
        <v>51770</v>
      </c>
      <c r="M39" s="20">
        <v>25606</v>
      </c>
      <c r="N39" s="21">
        <v>26164</v>
      </c>
      <c r="O39" s="22">
        <v>97</v>
      </c>
      <c r="P39" s="11">
        <v>45</v>
      </c>
      <c r="Q39" s="19">
        <v>10</v>
      </c>
      <c r="R39" s="19">
        <v>35</v>
      </c>
      <c r="S39" s="12">
        <f>SUM(T39:U39)</f>
        <v>4365</v>
      </c>
      <c r="T39" s="20">
        <f>SUMPRODUCT(O39*Q39)</f>
        <v>970</v>
      </c>
      <c r="U39" s="21">
        <f>SUMPRODUCT(O39*R39)</f>
        <v>3395</v>
      </c>
    </row>
    <row r="40" spans="1:26" ht="15" customHeight="1" x14ac:dyDescent="0.4">
      <c r="A40" s="31">
        <v>28</v>
      </c>
      <c r="B40" s="11">
        <v>1053</v>
      </c>
      <c r="C40" s="19">
        <v>494</v>
      </c>
      <c r="D40" s="19">
        <v>559</v>
      </c>
      <c r="E40" s="12">
        <v>29932</v>
      </c>
      <c r="F40" s="20">
        <v>13916</v>
      </c>
      <c r="G40" s="21">
        <v>16016</v>
      </c>
      <c r="H40" s="31">
        <v>63</v>
      </c>
      <c r="I40" s="17">
        <v>801</v>
      </c>
      <c r="J40" s="19">
        <v>403</v>
      </c>
      <c r="K40" s="19">
        <v>398</v>
      </c>
      <c r="L40" s="12">
        <v>51030</v>
      </c>
      <c r="M40" s="20">
        <v>25956</v>
      </c>
      <c r="N40" s="21">
        <v>25074</v>
      </c>
      <c r="O40" s="22">
        <v>98</v>
      </c>
      <c r="P40" s="11">
        <v>31</v>
      </c>
      <c r="Q40" s="19">
        <v>8</v>
      </c>
      <c r="R40" s="19">
        <v>23</v>
      </c>
      <c r="S40" s="12">
        <f>SUM(T40:U40)</f>
        <v>3038</v>
      </c>
      <c r="T40" s="20">
        <f>SUMPRODUCT(O40*Q40)</f>
        <v>784</v>
      </c>
      <c r="U40" s="21">
        <f>SUMPRODUCT(O40*R40)</f>
        <v>2254</v>
      </c>
    </row>
    <row r="41" spans="1:26" ht="15" customHeight="1" x14ac:dyDescent="0.4">
      <c r="A41" s="31">
        <v>29</v>
      </c>
      <c r="B41" s="11">
        <v>965</v>
      </c>
      <c r="C41" s="19">
        <v>445</v>
      </c>
      <c r="D41" s="19">
        <v>520</v>
      </c>
      <c r="E41" s="12">
        <v>27782</v>
      </c>
      <c r="F41" s="20">
        <v>12760</v>
      </c>
      <c r="G41" s="21">
        <v>15022</v>
      </c>
      <c r="H41" s="31">
        <v>64</v>
      </c>
      <c r="I41" s="17">
        <v>839</v>
      </c>
      <c r="J41" s="19">
        <v>441</v>
      </c>
      <c r="K41" s="19">
        <v>398</v>
      </c>
      <c r="L41" s="12">
        <v>53248</v>
      </c>
      <c r="M41" s="20">
        <v>27968</v>
      </c>
      <c r="N41" s="21">
        <v>25280</v>
      </c>
      <c r="O41" s="22">
        <v>99</v>
      </c>
      <c r="P41" s="11">
        <v>21</v>
      </c>
      <c r="Q41" s="19">
        <v>6</v>
      </c>
      <c r="R41" s="19">
        <v>15</v>
      </c>
      <c r="S41" s="12">
        <f>SUM(T41:U41)</f>
        <v>2079</v>
      </c>
      <c r="T41" s="20">
        <f>SUMPRODUCT(O41*Q41)</f>
        <v>594</v>
      </c>
      <c r="U41" s="21">
        <f>SUMPRODUCT(O41*R41)</f>
        <v>1485</v>
      </c>
    </row>
    <row r="42" spans="1:26" ht="15" customHeight="1" x14ac:dyDescent="0.4">
      <c r="A42" s="16" t="s">
        <v>59</v>
      </c>
      <c r="B42" s="11">
        <v>5193</v>
      </c>
      <c r="C42" s="11">
        <v>2509</v>
      </c>
      <c r="D42" s="11">
        <v>2684</v>
      </c>
      <c r="E42" s="12">
        <v>167319</v>
      </c>
      <c r="F42" s="13">
        <v>80908</v>
      </c>
      <c r="G42" s="14">
        <v>86411</v>
      </c>
      <c r="H42" s="16" t="s">
        <v>60</v>
      </c>
      <c r="I42" s="17">
        <v>4033</v>
      </c>
      <c r="J42" s="11">
        <v>1994</v>
      </c>
      <c r="K42" s="11">
        <v>2039</v>
      </c>
      <c r="L42" s="12">
        <v>270707</v>
      </c>
      <c r="M42" s="13">
        <v>133713</v>
      </c>
      <c r="N42" s="14">
        <v>136994</v>
      </c>
      <c r="O42" s="16" t="s">
        <v>42</v>
      </c>
      <c r="P42" s="11">
        <v>32</v>
      </c>
      <c r="Q42" s="17">
        <v>6</v>
      </c>
      <c r="R42" s="17">
        <v>26</v>
      </c>
      <c r="S42" s="12">
        <f>SUM(S43:S47)</f>
        <v>2313</v>
      </c>
      <c r="T42" s="13">
        <f>SUM(T43:T47)</f>
        <v>503</v>
      </c>
      <c r="U42" s="14">
        <f>SUM(U43:U47)</f>
        <v>1810</v>
      </c>
    </row>
    <row r="43" spans="1:26" ht="15" customHeight="1" x14ac:dyDescent="0.4">
      <c r="A43" s="31">
        <v>30</v>
      </c>
      <c r="B43" s="11">
        <v>1017</v>
      </c>
      <c r="C43" s="19">
        <v>482</v>
      </c>
      <c r="D43" s="19">
        <v>535</v>
      </c>
      <c r="E43" s="12">
        <v>30450</v>
      </c>
      <c r="F43" s="20">
        <v>14490</v>
      </c>
      <c r="G43" s="21">
        <v>15960</v>
      </c>
      <c r="H43" s="31">
        <v>65</v>
      </c>
      <c r="I43" s="17">
        <v>785</v>
      </c>
      <c r="J43" s="19">
        <v>399</v>
      </c>
      <c r="K43" s="19">
        <v>386</v>
      </c>
      <c r="L43" s="12">
        <v>51220</v>
      </c>
      <c r="M43" s="20">
        <v>25025</v>
      </c>
      <c r="N43" s="21">
        <v>26195</v>
      </c>
      <c r="O43" s="22">
        <v>100</v>
      </c>
      <c r="P43" s="11">
        <v>13</v>
      </c>
      <c r="Q43" s="19">
        <v>2</v>
      </c>
      <c r="R43" s="19">
        <v>11</v>
      </c>
      <c r="S43" s="12">
        <f>SUM(T43:U43)</f>
        <v>1300</v>
      </c>
      <c r="T43" s="20">
        <f>SUMPRODUCT(O43*Q43)</f>
        <v>200</v>
      </c>
      <c r="U43" s="21">
        <f>SUMPRODUCT(O43*R43)</f>
        <v>1100</v>
      </c>
    </row>
    <row r="44" spans="1:26" ht="15" customHeight="1" x14ac:dyDescent="0.4">
      <c r="A44" s="31">
        <v>31</v>
      </c>
      <c r="B44" s="11">
        <v>1012</v>
      </c>
      <c r="C44" s="19">
        <v>489</v>
      </c>
      <c r="D44" s="19">
        <v>523</v>
      </c>
      <c r="E44" s="12">
        <v>31434</v>
      </c>
      <c r="F44" s="20">
        <v>15345</v>
      </c>
      <c r="G44" s="21">
        <v>16089</v>
      </c>
      <c r="H44" s="31">
        <v>66</v>
      </c>
      <c r="I44" s="17">
        <v>769</v>
      </c>
      <c r="J44" s="19">
        <v>375</v>
      </c>
      <c r="K44" s="19">
        <v>394</v>
      </c>
      <c r="L44" s="12">
        <v>50688</v>
      </c>
      <c r="M44" s="20">
        <v>25410</v>
      </c>
      <c r="N44" s="21">
        <v>25278</v>
      </c>
      <c r="O44" s="22">
        <v>101</v>
      </c>
      <c r="P44" s="11">
        <v>7</v>
      </c>
      <c r="Q44" s="19">
        <v>3</v>
      </c>
      <c r="R44" s="19">
        <v>4</v>
      </c>
      <c r="S44" s="12">
        <f>SUM(T44:U44)</f>
        <v>707</v>
      </c>
      <c r="T44" s="20">
        <f>SUMPRODUCT(O44*Q44)</f>
        <v>303</v>
      </c>
      <c r="U44" s="21">
        <f>SUMPRODUCT(O44*R44)</f>
        <v>404</v>
      </c>
    </row>
    <row r="45" spans="1:26" ht="15" customHeight="1" x14ac:dyDescent="0.4">
      <c r="A45" s="31">
        <v>32</v>
      </c>
      <c r="B45" s="11">
        <v>1024</v>
      </c>
      <c r="C45" s="19">
        <v>505</v>
      </c>
      <c r="D45" s="19">
        <v>519</v>
      </c>
      <c r="E45" s="12">
        <v>33504</v>
      </c>
      <c r="F45" s="20">
        <v>16544</v>
      </c>
      <c r="G45" s="21">
        <v>16960</v>
      </c>
      <c r="H45" s="31">
        <v>67</v>
      </c>
      <c r="I45" s="17">
        <v>772</v>
      </c>
      <c r="J45" s="19">
        <v>387</v>
      </c>
      <c r="K45" s="19">
        <v>385</v>
      </c>
      <c r="L45" s="12">
        <v>52260</v>
      </c>
      <c r="M45" s="20">
        <v>26063</v>
      </c>
      <c r="N45" s="21">
        <v>26197</v>
      </c>
      <c r="O45" s="22">
        <v>102</v>
      </c>
      <c r="P45" s="11">
        <v>3</v>
      </c>
      <c r="Q45" s="19">
        <v>0</v>
      </c>
      <c r="R45" s="19">
        <v>3</v>
      </c>
      <c r="S45" s="12">
        <f>SUM(T45:U45)</f>
        <v>306</v>
      </c>
      <c r="T45" s="20">
        <f>SUMPRODUCT(O45*Q45)</f>
        <v>0</v>
      </c>
      <c r="U45" s="21">
        <f>SUMPRODUCT(O45*R45)</f>
        <v>306</v>
      </c>
    </row>
    <row r="46" spans="1:26" ht="15" customHeight="1" x14ac:dyDescent="0.4">
      <c r="A46" s="31">
        <v>33</v>
      </c>
      <c r="B46" s="11">
        <v>1051</v>
      </c>
      <c r="C46" s="19">
        <v>507</v>
      </c>
      <c r="D46" s="19">
        <v>544</v>
      </c>
      <c r="E46" s="12">
        <v>34089</v>
      </c>
      <c r="F46" s="20">
        <v>16203</v>
      </c>
      <c r="G46" s="21">
        <v>17886</v>
      </c>
      <c r="H46" s="31">
        <v>68</v>
      </c>
      <c r="I46" s="17">
        <v>835</v>
      </c>
      <c r="J46" s="19">
        <v>401</v>
      </c>
      <c r="K46" s="19">
        <v>434</v>
      </c>
      <c r="L46" s="12">
        <v>56440</v>
      </c>
      <c r="M46" s="20">
        <v>27200</v>
      </c>
      <c r="N46" s="21">
        <v>29240</v>
      </c>
      <c r="O46" s="15" t="s">
        <v>43</v>
      </c>
      <c r="P46" s="11">
        <v>9</v>
      </c>
      <c r="Q46" s="19">
        <v>1</v>
      </c>
      <c r="R46" s="19">
        <v>8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1">
        <v>34</v>
      </c>
      <c r="B47" s="11">
        <v>1089</v>
      </c>
      <c r="C47" s="19">
        <v>526</v>
      </c>
      <c r="D47" s="19">
        <v>563</v>
      </c>
      <c r="E47" s="12">
        <v>37842</v>
      </c>
      <c r="F47" s="20">
        <v>18326</v>
      </c>
      <c r="G47" s="21">
        <v>19516</v>
      </c>
      <c r="H47" s="31">
        <v>69</v>
      </c>
      <c r="I47" s="17">
        <v>872</v>
      </c>
      <c r="J47" s="19">
        <v>432</v>
      </c>
      <c r="K47" s="19">
        <v>440</v>
      </c>
      <c r="L47" s="12">
        <v>60099</v>
      </c>
      <c r="M47" s="20">
        <v>30015</v>
      </c>
      <c r="N47" s="21">
        <v>30084</v>
      </c>
      <c r="O47" s="15" t="s">
        <v>44</v>
      </c>
      <c r="P47" s="11">
        <v>0</v>
      </c>
      <c r="Q47" s="19">
        <v>0</v>
      </c>
      <c r="R47" s="19"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29"/>
      <c r="B49" s="30"/>
      <c r="C49" s="30"/>
      <c r="D49" s="30" t="str">
        <f t="shared" ref="A49:D54" si="2">Z3</f>
        <v>（人）</v>
      </c>
      <c r="E49" s="23"/>
      <c r="F49" s="23"/>
      <c r="G49" s="23"/>
    </row>
    <row r="50" spans="1:26" s="2" customFormat="1" x14ac:dyDescent="0.4">
      <c r="A50" s="4" t="str">
        <f t="shared" si="2"/>
        <v>年齢</v>
      </c>
      <c r="B50" s="4" t="str">
        <f t="shared" si="2"/>
        <v>前月</v>
      </c>
      <c r="C50" s="4" t="str">
        <f t="shared" si="2"/>
        <v>当月</v>
      </c>
      <c r="D50" s="4" t="str">
        <f t="shared" si="2"/>
        <v>前月比</v>
      </c>
      <c r="E50" s="24"/>
      <c r="F50" s="24"/>
      <c r="G50" s="24"/>
      <c r="W50" s="1"/>
      <c r="X50" s="1"/>
      <c r="Y50" s="1"/>
      <c r="Z50" s="1"/>
    </row>
    <row r="51" spans="1:26" x14ac:dyDescent="0.4">
      <c r="A51" s="16" t="str">
        <f t="shared" si="2"/>
        <v>0-14</v>
      </c>
      <c r="B51" s="11">
        <f t="shared" si="2"/>
        <v>9914</v>
      </c>
      <c r="C51" s="11">
        <f>Y5</f>
        <v>9929</v>
      </c>
      <c r="D51" s="11">
        <f t="shared" si="2"/>
        <v>15</v>
      </c>
    </row>
    <row r="52" spans="1:26" x14ac:dyDescent="0.4">
      <c r="A52" s="16" t="str">
        <f t="shared" si="2"/>
        <v>15-64</v>
      </c>
      <c r="B52" s="11">
        <f t="shared" si="2"/>
        <v>53754</v>
      </c>
      <c r="C52" s="11">
        <f t="shared" si="2"/>
        <v>53681</v>
      </c>
      <c r="D52" s="11">
        <f t="shared" si="2"/>
        <v>-73</v>
      </c>
    </row>
    <row r="53" spans="1:26" x14ac:dyDescent="0.4">
      <c r="A53" s="16" t="str">
        <f t="shared" si="2"/>
        <v>65-</v>
      </c>
      <c r="B53" s="11">
        <f t="shared" si="2"/>
        <v>19903</v>
      </c>
      <c r="C53" s="11">
        <f t="shared" si="2"/>
        <v>19928</v>
      </c>
      <c r="D53" s="11">
        <f t="shared" si="2"/>
        <v>25</v>
      </c>
    </row>
    <row r="54" spans="1:26" x14ac:dyDescent="0.4">
      <c r="A54" s="16" t="str">
        <f t="shared" si="2"/>
        <v>計</v>
      </c>
      <c r="B54" s="11">
        <f t="shared" si="2"/>
        <v>83571</v>
      </c>
      <c r="C54" s="11">
        <f t="shared" si="2"/>
        <v>83538</v>
      </c>
      <c r="D54" s="11">
        <f t="shared" si="2"/>
        <v>-33</v>
      </c>
    </row>
  </sheetData>
  <mergeCells count="3">
    <mergeCell ref="A1:R1"/>
    <mergeCell ref="O3:Q3"/>
    <mergeCell ref="H5:R5"/>
  </mergeCells>
  <phoneticPr fontId="3"/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2020-08-05T06:40:47Z</dcterms:modified>
</cp:coreProperties>
</file>