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" i="2" l="1"/>
  <c r="A54" i="2"/>
  <c r="B53" i="2"/>
  <c r="A53" i="2"/>
  <c r="B52" i="2"/>
  <c r="A52" i="2"/>
  <c r="B51" i="2"/>
  <c r="A51" i="2"/>
  <c r="X7" i="1" l="1"/>
  <c r="T7" i="2" l="1"/>
  <c r="U7" i="2"/>
  <c r="T8" i="2"/>
  <c r="U9" i="2"/>
  <c r="U10" i="2"/>
  <c r="U11" i="2"/>
  <c r="U13" i="2"/>
  <c r="T14" i="2"/>
  <c r="U14" i="2"/>
  <c r="U15" i="2"/>
  <c r="U16" i="2"/>
  <c r="U17" i="2"/>
  <c r="T20" i="2"/>
  <c r="U20" i="2"/>
  <c r="U21" i="2"/>
  <c r="U22" i="2"/>
  <c r="U23" i="2"/>
  <c r="U25" i="2"/>
  <c r="T26" i="2"/>
  <c r="U26" i="2"/>
  <c r="U27" i="2"/>
  <c r="U28" i="2"/>
  <c r="U29" i="2"/>
  <c r="U31" i="2"/>
  <c r="T32" i="2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S32" i="2" l="1"/>
  <c r="S20" i="2"/>
  <c r="S34" i="2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Y5" i="1" l="1"/>
  <c r="Y6" i="1"/>
  <c r="C52" i="1" s="1"/>
  <c r="S6" i="2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T6" i="2"/>
  <c r="T36" i="2"/>
  <c r="S27" i="1"/>
  <c r="S29" i="1"/>
  <c r="S32" i="1"/>
  <c r="Y7" i="1"/>
  <c r="T30" i="1"/>
  <c r="S35" i="1"/>
  <c r="S38" i="1"/>
  <c r="S40" i="1"/>
  <c r="S43" i="1"/>
  <c r="S37" i="1"/>
  <c r="S41" i="1"/>
  <c r="S7" i="1"/>
  <c r="S15" i="1"/>
  <c r="S20" i="1"/>
  <c r="S11" i="1"/>
  <c r="S14" i="1"/>
  <c r="S16" i="1"/>
  <c r="S19" i="1"/>
  <c r="S23" i="1"/>
  <c r="S26" i="1"/>
  <c r="S28" i="1"/>
  <c r="U30" i="1"/>
  <c r="U42" i="1"/>
  <c r="U6" i="1"/>
  <c r="S13" i="1"/>
  <c r="S17" i="1"/>
  <c r="S25" i="1"/>
  <c r="S31" i="1"/>
  <c r="S39" i="1"/>
  <c r="S44" i="1"/>
  <c r="S8" i="1"/>
  <c r="S10" i="1"/>
  <c r="S21" i="1"/>
  <c r="U24" i="1"/>
  <c r="S34" i="1"/>
  <c r="T18" i="1"/>
  <c r="U18" i="1"/>
  <c r="T42" i="1"/>
  <c r="S9" i="1"/>
  <c r="U12" i="1"/>
  <c r="S22" i="1"/>
  <c r="U36" i="1"/>
  <c r="T12" i="1"/>
  <c r="T24" i="1"/>
  <c r="S33" i="1"/>
  <c r="T36" i="1"/>
  <c r="S45" i="1"/>
  <c r="T6" i="1"/>
  <c r="C51" i="1" l="1"/>
  <c r="Y8" i="1"/>
  <c r="Y6" i="2"/>
  <c r="C52" i="2" s="1"/>
  <c r="X6" i="1"/>
  <c r="B52" i="1" s="1"/>
  <c r="Y5" i="2"/>
  <c r="C51" i="2" s="1"/>
  <c r="X5" i="1"/>
  <c r="Y7" i="2"/>
  <c r="C53" i="2" s="1"/>
  <c r="B53" i="1"/>
  <c r="C53" i="1"/>
  <c r="S36" i="1"/>
  <c r="S24" i="1"/>
  <c r="S18" i="1"/>
  <c r="S12" i="1"/>
  <c r="S42" i="1"/>
  <c r="S6" i="1"/>
  <c r="S30" i="1"/>
  <c r="Z6" i="1" l="1"/>
  <c r="D52" i="1" s="1"/>
  <c r="X8" i="1"/>
  <c r="B54" i="1"/>
  <c r="B51" i="1"/>
  <c r="Z5" i="2"/>
  <c r="D51" i="2" s="1"/>
  <c r="Y8" i="2"/>
  <c r="C54" i="2" s="1"/>
  <c r="Z6" i="2"/>
  <c r="D52" i="2" s="1"/>
  <c r="Z7" i="2"/>
  <c r="D53" i="2" s="1"/>
  <c r="Z7" i="1"/>
  <c r="D53" i="1" s="1"/>
  <c r="Z5" i="1"/>
  <c r="C54" i="1"/>
  <c r="Z8" i="2" l="1"/>
  <c r="D54" i="2" s="1"/>
  <c r="D51" i="1"/>
  <c r="Z8" i="1"/>
  <c r="D54" i="1" s="1"/>
</calcChain>
</file>

<file path=xl/sharedStrings.xml><?xml version="1.0" encoding="utf-8"?>
<sst xmlns="http://schemas.openxmlformats.org/spreadsheetml/2006/main" count="114" uniqueCount="76">
  <si>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</si>
  <si>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</si>
  <si>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</si>
  <si>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</si>
  <si>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</si>
  <si>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</si>
  <si>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</si>
  <si>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</si>
  <si>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</si>
  <si>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</si>
  <si>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</si>
  <si>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</si>
  <si>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</si>
  <si>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</si>
  <si>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</si>
  <si>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</si>
  <si>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</si>
  <si>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</si>
  <si>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</si>
  <si>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</si>
  <si>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</si>
  <si>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</si>
  <si>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</si>
  <si>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</si>
  <si>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</si>
  <si>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</si>
  <si>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</si>
  <si>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</si>
  <si>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</si>
  <si>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</si>
  <si>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</si>
  <si>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</si>
  <si>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</si>
  <si>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85- 89</t>
    <phoneticPr fontId="3"/>
  </si>
  <si>
    <t xml:space="preserve"> 60- 64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</si>
  <si>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</si>
  <si>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</si>
  <si>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</si>
  <si>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</si>
  <si>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</si>
  <si>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</si>
  <si>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</si>
  <si>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</si>
  <si>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</si>
  <si>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</si>
  <si>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</si>
  <si>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</si>
  <si>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</si>
  <si>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</si>
  <si>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</si>
  <si>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</si>
  <si>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55- 59</t>
    <phoneticPr fontId="3"/>
  </si>
  <si>
    <t xml:space="preserve"> 90- 94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</si>
  <si>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</si>
  <si>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</si>
  <si>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</si>
  <si>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</si>
  <si>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</si>
  <si>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令和２年4月１日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</si>
  <si>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令和２年５月１日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</si>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</sst>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9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P6" sqref="P6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6" x14ac:dyDescent="0.4">
      <c r="O3" s="36" t="s">
        <v>58</v>
      </c>
      <c r="P3" s="37"/>
      <c r="Q3" s="37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45</v>
      </c>
      <c r="B5" s="11">
        <v>83503</v>
      </c>
      <c r="C5" s="11">
        <v>40477</v>
      </c>
      <c r="D5" s="11">
        <v>43026</v>
      </c>
      <c r="E5" s="12">
        <v>3773065</v>
      </c>
      <c r="F5" s="13">
        <v>1777448</v>
      </c>
      <c r="G5" s="14">
        <v>1995617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5"/>
      <c r="T5" s="5"/>
      <c r="U5" s="5"/>
      <c r="W5" s="18" t="s">
        <v>16</v>
      </c>
      <c r="X5" s="15">
        <v>9883</v>
      </c>
      <c r="Y5" s="15">
        <f>SUM(B6+B12+B18)</f>
        <v>9877</v>
      </c>
      <c r="Z5" s="25">
        <f>Y5-X5</f>
        <v>-6</v>
      </c>
    </row>
    <row r="6" spans="1:26" ht="15" customHeight="1" x14ac:dyDescent="0.4">
      <c r="A6" s="16" t="s">
        <v>46</v>
      </c>
      <c r="B6" s="11">
        <v>3537</v>
      </c>
      <c r="C6" s="11">
        <v>1840</v>
      </c>
      <c r="D6" s="11">
        <v>1697</v>
      </c>
      <c r="E6" s="12">
        <v>7209</v>
      </c>
      <c r="F6" s="13">
        <v>3801</v>
      </c>
      <c r="G6" s="14">
        <v>3408</v>
      </c>
      <c r="H6" s="16" t="s">
        <v>47</v>
      </c>
      <c r="I6" s="17">
        <v>5986</v>
      </c>
      <c r="J6" s="17">
        <v>2933</v>
      </c>
      <c r="K6" s="17">
        <v>3053</v>
      </c>
      <c r="L6" s="12">
        <v>221614</v>
      </c>
      <c r="M6" s="13">
        <v>108619</v>
      </c>
      <c r="N6" s="14">
        <v>112995</v>
      </c>
      <c r="O6" s="16" t="s">
        <v>48</v>
      </c>
      <c r="P6" s="17">
        <v>4829</v>
      </c>
      <c r="Q6" s="17">
        <v>2271</v>
      </c>
      <c r="R6" s="17">
        <v>2558</v>
      </c>
      <c r="S6" s="12">
        <f>SUM(S7:S11)</f>
        <v>346775</v>
      </c>
      <c r="T6" s="13">
        <f>SUM(T7:T11)</f>
        <v>162999</v>
      </c>
      <c r="U6" s="14">
        <f>SUM(U7:U11)</f>
        <v>183776</v>
      </c>
      <c r="W6" s="18" t="s">
        <v>17</v>
      </c>
      <c r="X6" s="15">
        <v>53447</v>
      </c>
      <c r="Y6" s="15">
        <f>SUM(B24+B30+B36+B42+I6+I12+I18+I24+I30+I36)</f>
        <v>53683</v>
      </c>
      <c r="Z6" s="25">
        <f t="shared" ref="Z6:Z7" si="0">Y6-X6</f>
        <v>236</v>
      </c>
    </row>
    <row r="7" spans="1:26" ht="15" customHeight="1" x14ac:dyDescent="0.4">
      <c r="A7" s="32">
        <v>0</v>
      </c>
      <c r="B7" s="11">
        <v>681</v>
      </c>
      <c r="C7" s="19">
        <v>341</v>
      </c>
      <c r="D7" s="19">
        <v>340</v>
      </c>
      <c r="E7" s="12">
        <v>0</v>
      </c>
      <c r="F7" s="20">
        <v>0</v>
      </c>
      <c r="G7" s="21">
        <v>0</v>
      </c>
      <c r="H7" s="33">
        <v>35</v>
      </c>
      <c r="I7" s="17">
        <v>1162</v>
      </c>
      <c r="J7" s="19">
        <v>556</v>
      </c>
      <c r="K7" s="19">
        <v>606</v>
      </c>
      <c r="L7" s="12">
        <v>40670</v>
      </c>
      <c r="M7" s="20">
        <v>19460</v>
      </c>
      <c r="N7" s="21">
        <v>21210</v>
      </c>
      <c r="O7" s="22">
        <v>70</v>
      </c>
      <c r="P7" s="11">
        <v>1070</v>
      </c>
      <c r="Q7" s="19">
        <v>521</v>
      </c>
      <c r="R7" s="19">
        <v>549</v>
      </c>
      <c r="S7" s="12">
        <f>SUM(T7:U7)</f>
        <v>74900</v>
      </c>
      <c r="T7" s="20">
        <f>SUMPRODUCT(O7*Q7)</f>
        <v>36470</v>
      </c>
      <c r="U7" s="21">
        <f>SUMPRODUCT(O7*R7)</f>
        <v>38430</v>
      </c>
      <c r="W7" s="18" t="s">
        <v>18</v>
      </c>
      <c r="X7" s="15">
        <v>19927</v>
      </c>
      <c r="Y7" s="15">
        <f>SUM(I42+P6+P12+P18+P24+P30+P36+P42)</f>
        <v>19943</v>
      </c>
      <c r="Z7" s="25">
        <f t="shared" si="0"/>
        <v>16</v>
      </c>
    </row>
    <row r="8" spans="1:26" ht="15" customHeight="1" x14ac:dyDescent="0.4">
      <c r="A8" s="32">
        <v>1</v>
      </c>
      <c r="B8" s="11">
        <v>685</v>
      </c>
      <c r="C8" s="19">
        <v>356</v>
      </c>
      <c r="D8" s="19">
        <v>329</v>
      </c>
      <c r="E8" s="12">
        <v>685</v>
      </c>
      <c r="F8" s="20">
        <v>356</v>
      </c>
      <c r="G8" s="21">
        <v>329</v>
      </c>
      <c r="H8" s="33">
        <v>36</v>
      </c>
      <c r="I8" s="17">
        <v>1172</v>
      </c>
      <c r="J8" s="19">
        <v>592</v>
      </c>
      <c r="K8" s="19">
        <v>580</v>
      </c>
      <c r="L8" s="12">
        <v>42192</v>
      </c>
      <c r="M8" s="20">
        <v>21312</v>
      </c>
      <c r="N8" s="21">
        <v>20880</v>
      </c>
      <c r="O8" s="22">
        <v>71</v>
      </c>
      <c r="P8" s="11">
        <v>1067</v>
      </c>
      <c r="Q8" s="19">
        <v>505</v>
      </c>
      <c r="R8" s="19">
        <v>562</v>
      </c>
      <c r="S8" s="12">
        <f>SUM(T8:U8)</f>
        <v>75757</v>
      </c>
      <c r="T8" s="20">
        <f>SUMPRODUCT(O8*Q8)</f>
        <v>35855</v>
      </c>
      <c r="U8" s="21">
        <f>SUMPRODUCT(O8*R8)</f>
        <v>39902</v>
      </c>
      <c r="W8" s="18" t="s">
        <v>11</v>
      </c>
      <c r="X8" s="15">
        <f t="shared" ref="X8:Z8" si="1">SUM(X5:X7)</f>
        <v>83257</v>
      </c>
      <c r="Y8" s="15">
        <f t="shared" si="1"/>
        <v>83503</v>
      </c>
      <c r="Z8" s="15">
        <f t="shared" si="1"/>
        <v>246</v>
      </c>
    </row>
    <row r="9" spans="1:26" ht="15" customHeight="1" x14ac:dyDescent="0.4">
      <c r="A9" s="32">
        <v>2</v>
      </c>
      <c r="B9" s="11">
        <v>703</v>
      </c>
      <c r="C9" s="19">
        <v>360</v>
      </c>
      <c r="D9" s="19">
        <v>343</v>
      </c>
      <c r="E9" s="12">
        <v>1406</v>
      </c>
      <c r="F9" s="20">
        <v>720</v>
      </c>
      <c r="G9" s="21">
        <v>686</v>
      </c>
      <c r="H9" s="33">
        <v>37</v>
      </c>
      <c r="I9" s="17">
        <v>1256</v>
      </c>
      <c r="J9" s="19">
        <v>596</v>
      </c>
      <c r="K9" s="19">
        <v>660</v>
      </c>
      <c r="L9" s="12">
        <v>46472</v>
      </c>
      <c r="M9" s="20">
        <v>22052</v>
      </c>
      <c r="N9" s="21">
        <v>24420</v>
      </c>
      <c r="O9" s="22">
        <v>72</v>
      </c>
      <c r="P9" s="11">
        <v>1086</v>
      </c>
      <c r="Q9" s="19">
        <v>519</v>
      </c>
      <c r="R9" s="19">
        <v>567</v>
      </c>
      <c r="S9" s="12">
        <f>SUM(T9:U9)</f>
        <v>78192</v>
      </c>
      <c r="T9" s="20">
        <f>SUMPRODUCT(O9*Q9)</f>
        <v>37368</v>
      </c>
      <c r="U9" s="21">
        <f>SUMPRODUCT(O9*R9)</f>
        <v>40824</v>
      </c>
    </row>
    <row r="10" spans="1:26" ht="15" customHeight="1" x14ac:dyDescent="0.4">
      <c r="A10" s="32">
        <v>3</v>
      </c>
      <c r="B10" s="11">
        <v>754</v>
      </c>
      <c r="C10" s="19">
        <v>407</v>
      </c>
      <c r="D10" s="19">
        <v>347</v>
      </c>
      <c r="E10" s="12">
        <v>2262</v>
      </c>
      <c r="F10" s="20">
        <v>1221</v>
      </c>
      <c r="G10" s="21">
        <v>1041</v>
      </c>
      <c r="H10" s="33">
        <v>38</v>
      </c>
      <c r="I10" s="17">
        <v>1164</v>
      </c>
      <c r="J10" s="19">
        <v>576</v>
      </c>
      <c r="K10" s="19">
        <v>588</v>
      </c>
      <c r="L10" s="12">
        <v>44232</v>
      </c>
      <c r="M10" s="20">
        <v>21888</v>
      </c>
      <c r="N10" s="21">
        <v>22344</v>
      </c>
      <c r="O10" s="22">
        <v>73</v>
      </c>
      <c r="P10" s="11">
        <v>918</v>
      </c>
      <c r="Q10" s="19">
        <v>418</v>
      </c>
      <c r="R10" s="19">
        <v>500</v>
      </c>
      <c r="S10" s="12">
        <f>SUM(T10:U10)</f>
        <v>67014</v>
      </c>
      <c r="T10" s="20">
        <f>SUMPRODUCT(O10*Q10)</f>
        <v>30514</v>
      </c>
      <c r="U10" s="21">
        <f>SUMPRODUCT(O10*R10)</f>
        <v>36500</v>
      </c>
    </row>
    <row r="11" spans="1:26" ht="15" customHeight="1" x14ac:dyDescent="0.4">
      <c r="A11" s="32">
        <v>4</v>
      </c>
      <c r="B11" s="11">
        <v>714</v>
      </c>
      <c r="C11" s="19">
        <v>376</v>
      </c>
      <c r="D11" s="19">
        <v>338</v>
      </c>
      <c r="E11" s="12">
        <v>2856</v>
      </c>
      <c r="F11" s="20">
        <v>1504</v>
      </c>
      <c r="G11" s="21">
        <v>1352</v>
      </c>
      <c r="H11" s="33">
        <v>39</v>
      </c>
      <c r="I11" s="17">
        <v>1232</v>
      </c>
      <c r="J11" s="19">
        <v>613</v>
      </c>
      <c r="K11" s="19">
        <v>619</v>
      </c>
      <c r="L11" s="12">
        <v>48048</v>
      </c>
      <c r="M11" s="20">
        <v>23907</v>
      </c>
      <c r="N11" s="21">
        <v>24141</v>
      </c>
      <c r="O11" s="22">
        <v>74</v>
      </c>
      <c r="P11" s="11">
        <v>688</v>
      </c>
      <c r="Q11" s="19">
        <v>308</v>
      </c>
      <c r="R11" s="19">
        <v>380</v>
      </c>
      <c r="S11" s="12">
        <f>SUM(T11:U11)</f>
        <v>50912</v>
      </c>
      <c r="T11" s="20">
        <f>SUMPRODUCT(O11*Q11)</f>
        <v>22792</v>
      </c>
      <c r="U11" s="21">
        <f>SUMPRODUCT(O11*R11)</f>
        <v>28120</v>
      </c>
    </row>
    <row r="12" spans="1:26" ht="15" customHeight="1" x14ac:dyDescent="0.4">
      <c r="A12" s="16" t="s">
        <v>27</v>
      </c>
      <c r="B12" s="11">
        <v>3353</v>
      </c>
      <c r="C12" s="11">
        <v>1696</v>
      </c>
      <c r="D12" s="11">
        <v>1657</v>
      </c>
      <c r="E12" s="12">
        <v>23196</v>
      </c>
      <c r="F12" s="13">
        <v>11730</v>
      </c>
      <c r="G12" s="14">
        <v>11466</v>
      </c>
      <c r="H12" s="16" t="s">
        <v>49</v>
      </c>
      <c r="I12" s="17">
        <v>6351</v>
      </c>
      <c r="J12" s="17">
        <v>3235</v>
      </c>
      <c r="K12" s="17">
        <v>3116</v>
      </c>
      <c r="L12" s="12">
        <v>266754</v>
      </c>
      <c r="M12" s="13">
        <v>135831</v>
      </c>
      <c r="N12" s="14">
        <v>130923</v>
      </c>
      <c r="O12" s="16" t="s">
        <v>50</v>
      </c>
      <c r="P12" s="11">
        <v>4140</v>
      </c>
      <c r="Q12" s="17">
        <v>1740</v>
      </c>
      <c r="R12" s="17">
        <v>2400</v>
      </c>
      <c r="S12" s="12">
        <f>SUM(S13:S17)</f>
        <v>318718</v>
      </c>
      <c r="T12" s="13">
        <f>SUM(T13:T17)</f>
        <v>133943</v>
      </c>
      <c r="U12" s="14">
        <f>SUM(U13:U17)</f>
        <v>184775</v>
      </c>
    </row>
    <row r="13" spans="1:26" ht="15" customHeight="1" x14ac:dyDescent="0.4">
      <c r="A13" s="32">
        <v>5</v>
      </c>
      <c r="B13" s="11">
        <v>728</v>
      </c>
      <c r="C13" s="19">
        <v>364</v>
      </c>
      <c r="D13" s="19">
        <v>364</v>
      </c>
      <c r="E13" s="12">
        <v>3640</v>
      </c>
      <c r="F13" s="20">
        <v>1820</v>
      </c>
      <c r="G13" s="21">
        <v>1820</v>
      </c>
      <c r="H13" s="33">
        <v>40</v>
      </c>
      <c r="I13" s="17">
        <v>1262</v>
      </c>
      <c r="J13" s="19">
        <v>647</v>
      </c>
      <c r="K13" s="19">
        <v>615</v>
      </c>
      <c r="L13" s="12">
        <v>50480</v>
      </c>
      <c r="M13" s="20">
        <v>25880</v>
      </c>
      <c r="N13" s="21">
        <v>24600</v>
      </c>
      <c r="O13" s="22">
        <v>75</v>
      </c>
      <c r="P13" s="11">
        <v>777</v>
      </c>
      <c r="Q13" s="19">
        <v>336</v>
      </c>
      <c r="R13" s="19">
        <v>441</v>
      </c>
      <c r="S13" s="12">
        <f>SUM(T13:U13)</f>
        <v>58275</v>
      </c>
      <c r="T13" s="20">
        <f>SUMPRODUCT(O13*Q13)</f>
        <v>25200</v>
      </c>
      <c r="U13" s="21">
        <f>SUMPRODUCT(O13*R13)</f>
        <v>33075</v>
      </c>
    </row>
    <row r="14" spans="1:26" ht="15" customHeight="1" x14ac:dyDescent="0.4">
      <c r="A14" s="32">
        <v>6</v>
      </c>
      <c r="B14" s="11">
        <v>697</v>
      </c>
      <c r="C14" s="19">
        <v>354</v>
      </c>
      <c r="D14" s="19">
        <v>343</v>
      </c>
      <c r="E14" s="12">
        <v>4182</v>
      </c>
      <c r="F14" s="20">
        <v>2124</v>
      </c>
      <c r="G14" s="21">
        <v>2058</v>
      </c>
      <c r="H14" s="33">
        <v>41</v>
      </c>
      <c r="I14" s="17">
        <v>1241</v>
      </c>
      <c r="J14" s="19">
        <v>633</v>
      </c>
      <c r="K14" s="19">
        <v>608</v>
      </c>
      <c r="L14" s="12">
        <v>50881</v>
      </c>
      <c r="M14" s="20">
        <v>25953</v>
      </c>
      <c r="N14" s="21">
        <v>24928</v>
      </c>
      <c r="O14" s="22">
        <v>76</v>
      </c>
      <c r="P14" s="11">
        <v>884</v>
      </c>
      <c r="Q14" s="19">
        <v>369</v>
      </c>
      <c r="R14" s="19">
        <v>515</v>
      </c>
      <c r="S14" s="12">
        <f>SUM(T14:U14)</f>
        <v>67184</v>
      </c>
      <c r="T14" s="20">
        <f>SUMPRODUCT(O14*Q14)</f>
        <v>28044</v>
      </c>
      <c r="U14" s="21">
        <f>SUMPRODUCT(O14*R14)</f>
        <v>39140</v>
      </c>
    </row>
    <row r="15" spans="1:26" ht="15" customHeight="1" x14ac:dyDescent="0.4">
      <c r="A15" s="32">
        <v>7</v>
      </c>
      <c r="B15" s="11">
        <v>655</v>
      </c>
      <c r="C15" s="19">
        <v>341</v>
      </c>
      <c r="D15" s="19">
        <v>314</v>
      </c>
      <c r="E15" s="12">
        <v>4585</v>
      </c>
      <c r="F15" s="20">
        <v>2387</v>
      </c>
      <c r="G15" s="21">
        <v>2198</v>
      </c>
      <c r="H15" s="33">
        <v>42</v>
      </c>
      <c r="I15" s="17">
        <v>1315</v>
      </c>
      <c r="J15" s="19">
        <v>688</v>
      </c>
      <c r="K15" s="19">
        <v>627</v>
      </c>
      <c r="L15" s="12">
        <v>55230</v>
      </c>
      <c r="M15" s="20">
        <v>28896</v>
      </c>
      <c r="N15" s="21">
        <v>26334</v>
      </c>
      <c r="O15" s="22">
        <v>77</v>
      </c>
      <c r="P15" s="11">
        <v>859</v>
      </c>
      <c r="Q15" s="19">
        <v>359</v>
      </c>
      <c r="R15" s="19">
        <v>500</v>
      </c>
      <c r="S15" s="12">
        <f>SUM(T15:U15)</f>
        <v>66143</v>
      </c>
      <c r="T15" s="20">
        <f>SUMPRODUCT(O15*Q15)</f>
        <v>27643</v>
      </c>
      <c r="U15" s="21">
        <f>SUMPRODUCT(O15*R15)</f>
        <v>38500</v>
      </c>
    </row>
    <row r="16" spans="1:26" ht="15" customHeight="1" x14ac:dyDescent="0.4">
      <c r="A16" s="32">
        <v>8</v>
      </c>
      <c r="B16" s="11">
        <v>668</v>
      </c>
      <c r="C16" s="19">
        <v>334</v>
      </c>
      <c r="D16" s="19">
        <v>334</v>
      </c>
      <c r="E16" s="12">
        <v>5344</v>
      </c>
      <c r="F16" s="20">
        <v>2672</v>
      </c>
      <c r="G16" s="21">
        <v>2672</v>
      </c>
      <c r="H16" s="33">
        <v>43</v>
      </c>
      <c r="I16" s="17">
        <v>1289</v>
      </c>
      <c r="J16" s="19">
        <v>646</v>
      </c>
      <c r="K16" s="19">
        <v>643</v>
      </c>
      <c r="L16" s="12">
        <v>55427</v>
      </c>
      <c r="M16" s="20">
        <v>27778</v>
      </c>
      <c r="N16" s="21">
        <v>27649</v>
      </c>
      <c r="O16" s="22">
        <v>78</v>
      </c>
      <c r="P16" s="11">
        <v>864</v>
      </c>
      <c r="Q16" s="19">
        <v>348</v>
      </c>
      <c r="R16" s="19">
        <v>516</v>
      </c>
      <c r="S16" s="12">
        <f>SUM(T16:U16)</f>
        <v>67392</v>
      </c>
      <c r="T16" s="20">
        <f>SUMPRODUCT(O16*Q16)</f>
        <v>27144</v>
      </c>
      <c r="U16" s="21">
        <f>SUMPRODUCT(O16*R16)</f>
        <v>40248</v>
      </c>
    </row>
    <row r="17" spans="1:21" ht="15" customHeight="1" x14ac:dyDescent="0.4">
      <c r="A17" s="32">
        <v>9</v>
      </c>
      <c r="B17" s="11">
        <v>605</v>
      </c>
      <c r="C17" s="19">
        <v>303</v>
      </c>
      <c r="D17" s="19">
        <v>302</v>
      </c>
      <c r="E17" s="12">
        <v>5445</v>
      </c>
      <c r="F17" s="20">
        <v>2727</v>
      </c>
      <c r="G17" s="21">
        <v>2718</v>
      </c>
      <c r="H17" s="33">
        <v>44</v>
      </c>
      <c r="I17" s="17">
        <v>1244</v>
      </c>
      <c r="J17" s="19">
        <v>621</v>
      </c>
      <c r="K17" s="19">
        <v>623</v>
      </c>
      <c r="L17" s="12">
        <v>54736</v>
      </c>
      <c r="M17" s="20">
        <v>27324</v>
      </c>
      <c r="N17" s="21">
        <v>27412</v>
      </c>
      <c r="O17" s="22">
        <v>79</v>
      </c>
      <c r="P17" s="11">
        <v>756</v>
      </c>
      <c r="Q17" s="19">
        <v>328</v>
      </c>
      <c r="R17" s="19">
        <v>428</v>
      </c>
      <c r="S17" s="12">
        <f>SUM(T17:U17)</f>
        <v>59724</v>
      </c>
      <c r="T17" s="20">
        <f>SUMPRODUCT(O17*Q17)</f>
        <v>25912</v>
      </c>
      <c r="U17" s="21">
        <f>SUMPRODUCT(O17*R17)</f>
        <v>33812</v>
      </c>
    </row>
    <row r="18" spans="1:21" ht="15" customHeight="1" x14ac:dyDescent="0.4">
      <c r="A18" s="16" t="s">
        <v>28</v>
      </c>
      <c r="B18" s="11">
        <v>2987</v>
      </c>
      <c r="C18" s="11">
        <v>1559</v>
      </c>
      <c r="D18" s="11">
        <v>1428</v>
      </c>
      <c r="E18" s="12">
        <v>35732</v>
      </c>
      <c r="F18" s="13">
        <v>18649</v>
      </c>
      <c r="G18" s="14">
        <v>17083</v>
      </c>
      <c r="H18" s="16" t="s">
        <v>35</v>
      </c>
      <c r="I18" s="17">
        <v>6788</v>
      </c>
      <c r="J18" s="17">
        <v>3374</v>
      </c>
      <c r="K18" s="17">
        <v>3414</v>
      </c>
      <c r="L18" s="12">
        <v>319079</v>
      </c>
      <c r="M18" s="13">
        <v>158562</v>
      </c>
      <c r="N18" s="14">
        <v>160517</v>
      </c>
      <c r="O18" s="16" t="s">
        <v>36</v>
      </c>
      <c r="P18" s="11">
        <v>3319</v>
      </c>
      <c r="Q18" s="17">
        <v>1324</v>
      </c>
      <c r="R18" s="17">
        <v>1995</v>
      </c>
      <c r="S18" s="12">
        <f>SUM(S19:S23)</f>
        <v>272104</v>
      </c>
      <c r="T18" s="13">
        <f>SUM(T19:T23)</f>
        <v>108505</v>
      </c>
      <c r="U18" s="14">
        <f>SUM(U19:U23)</f>
        <v>163599</v>
      </c>
    </row>
    <row r="19" spans="1:21" ht="15" customHeight="1" x14ac:dyDescent="0.4">
      <c r="A19" s="32">
        <v>10</v>
      </c>
      <c r="B19" s="11">
        <v>591</v>
      </c>
      <c r="C19" s="19">
        <v>307</v>
      </c>
      <c r="D19" s="19">
        <v>284</v>
      </c>
      <c r="E19" s="12">
        <v>5910</v>
      </c>
      <c r="F19" s="20">
        <v>3070</v>
      </c>
      <c r="G19" s="21">
        <v>2840</v>
      </c>
      <c r="H19" s="33">
        <v>45</v>
      </c>
      <c r="I19" s="17">
        <v>1341</v>
      </c>
      <c r="J19" s="19">
        <v>670</v>
      </c>
      <c r="K19" s="19">
        <v>671</v>
      </c>
      <c r="L19" s="12">
        <v>60345</v>
      </c>
      <c r="M19" s="20">
        <v>30150</v>
      </c>
      <c r="N19" s="21">
        <v>30195</v>
      </c>
      <c r="O19" s="22">
        <v>80</v>
      </c>
      <c r="P19" s="11">
        <v>705</v>
      </c>
      <c r="Q19" s="19">
        <v>290</v>
      </c>
      <c r="R19" s="19">
        <v>415</v>
      </c>
      <c r="S19" s="12">
        <f>SUM(T19:U19)</f>
        <v>56400</v>
      </c>
      <c r="T19" s="20">
        <f>SUMPRODUCT(O19*Q19)</f>
        <v>23200</v>
      </c>
      <c r="U19" s="21">
        <f>SUMPRODUCT(O19*R19)</f>
        <v>33200</v>
      </c>
    </row>
    <row r="20" spans="1:21" ht="15" customHeight="1" x14ac:dyDescent="0.4">
      <c r="A20" s="32">
        <v>11</v>
      </c>
      <c r="B20" s="11">
        <v>641</v>
      </c>
      <c r="C20" s="19">
        <v>344</v>
      </c>
      <c r="D20" s="19">
        <v>297</v>
      </c>
      <c r="E20" s="12">
        <v>7051</v>
      </c>
      <c r="F20" s="20">
        <v>3784</v>
      </c>
      <c r="G20" s="21">
        <v>3267</v>
      </c>
      <c r="H20" s="33">
        <v>46</v>
      </c>
      <c r="I20" s="17">
        <v>1311</v>
      </c>
      <c r="J20" s="19">
        <v>644</v>
      </c>
      <c r="K20" s="19">
        <v>667</v>
      </c>
      <c r="L20" s="12">
        <v>60306</v>
      </c>
      <c r="M20" s="20">
        <v>29624</v>
      </c>
      <c r="N20" s="21">
        <v>30682</v>
      </c>
      <c r="O20" s="22">
        <v>81</v>
      </c>
      <c r="P20" s="11">
        <v>646</v>
      </c>
      <c r="Q20" s="19">
        <v>264</v>
      </c>
      <c r="R20" s="19">
        <v>382</v>
      </c>
      <c r="S20" s="12">
        <f>SUM(T20:U20)</f>
        <v>52326</v>
      </c>
      <c r="T20" s="20">
        <f>SUMPRODUCT(O20*Q20)</f>
        <v>21384</v>
      </c>
      <c r="U20" s="21">
        <f>SUMPRODUCT(O20*R20)</f>
        <v>30942</v>
      </c>
    </row>
    <row r="21" spans="1:21" ht="15" customHeight="1" x14ac:dyDescent="0.4">
      <c r="A21" s="32">
        <v>12</v>
      </c>
      <c r="B21" s="11">
        <v>612</v>
      </c>
      <c r="C21" s="19">
        <v>313</v>
      </c>
      <c r="D21" s="19">
        <v>299</v>
      </c>
      <c r="E21" s="12">
        <v>7344</v>
      </c>
      <c r="F21" s="20">
        <v>3756</v>
      </c>
      <c r="G21" s="21">
        <v>3588</v>
      </c>
      <c r="H21" s="33">
        <v>47</v>
      </c>
      <c r="I21" s="17">
        <v>1429</v>
      </c>
      <c r="J21" s="19">
        <v>723</v>
      </c>
      <c r="K21" s="19">
        <v>706</v>
      </c>
      <c r="L21" s="12">
        <v>67163</v>
      </c>
      <c r="M21" s="20">
        <v>33981</v>
      </c>
      <c r="N21" s="21">
        <v>33182</v>
      </c>
      <c r="O21" s="22">
        <v>82</v>
      </c>
      <c r="P21" s="11">
        <v>659</v>
      </c>
      <c r="Q21" s="19">
        <v>261</v>
      </c>
      <c r="R21" s="19">
        <v>398</v>
      </c>
      <c r="S21" s="12">
        <f>SUM(T21:U21)</f>
        <v>54038</v>
      </c>
      <c r="T21" s="20">
        <f>SUMPRODUCT(O21*Q21)</f>
        <v>21402</v>
      </c>
      <c r="U21" s="21">
        <f>SUMPRODUCT(O21*R21)</f>
        <v>32636</v>
      </c>
    </row>
    <row r="22" spans="1:21" ht="15" customHeight="1" x14ac:dyDescent="0.4">
      <c r="A22" s="32">
        <v>13</v>
      </c>
      <c r="B22" s="11">
        <v>575</v>
      </c>
      <c r="C22" s="19">
        <v>291</v>
      </c>
      <c r="D22" s="19">
        <v>284</v>
      </c>
      <c r="E22" s="12">
        <v>7475</v>
      </c>
      <c r="F22" s="20">
        <v>3783</v>
      </c>
      <c r="G22" s="21">
        <v>3692</v>
      </c>
      <c r="H22" s="33">
        <v>48</v>
      </c>
      <c r="I22" s="17">
        <v>1378</v>
      </c>
      <c r="J22" s="19">
        <v>706</v>
      </c>
      <c r="K22" s="19">
        <v>672</v>
      </c>
      <c r="L22" s="12">
        <v>66144</v>
      </c>
      <c r="M22" s="20">
        <v>33888</v>
      </c>
      <c r="N22" s="21">
        <v>32256</v>
      </c>
      <c r="O22" s="22">
        <v>83</v>
      </c>
      <c r="P22" s="11">
        <v>616</v>
      </c>
      <c r="Q22" s="19">
        <v>237</v>
      </c>
      <c r="R22" s="19">
        <v>379</v>
      </c>
      <c r="S22" s="12">
        <f>SUM(T22:U22)</f>
        <v>51128</v>
      </c>
      <c r="T22" s="20">
        <f>SUMPRODUCT(O22*Q22)</f>
        <v>19671</v>
      </c>
      <c r="U22" s="21">
        <f>SUMPRODUCT(O22*R22)</f>
        <v>31457</v>
      </c>
    </row>
    <row r="23" spans="1:21" ht="15" customHeight="1" x14ac:dyDescent="0.4">
      <c r="A23" s="32">
        <v>14</v>
      </c>
      <c r="B23" s="11">
        <v>568</v>
      </c>
      <c r="C23" s="19">
        <v>304</v>
      </c>
      <c r="D23" s="19">
        <v>264</v>
      </c>
      <c r="E23" s="12">
        <v>7952</v>
      </c>
      <c r="F23" s="20">
        <v>4256</v>
      </c>
      <c r="G23" s="21">
        <v>3696</v>
      </c>
      <c r="H23" s="33">
        <v>49</v>
      </c>
      <c r="I23" s="17">
        <v>1329</v>
      </c>
      <c r="J23" s="19">
        <v>631</v>
      </c>
      <c r="K23" s="19">
        <v>698</v>
      </c>
      <c r="L23" s="12">
        <v>65121</v>
      </c>
      <c r="M23" s="20">
        <v>30919</v>
      </c>
      <c r="N23" s="21">
        <v>34202</v>
      </c>
      <c r="O23" s="22">
        <v>84</v>
      </c>
      <c r="P23" s="11">
        <v>693</v>
      </c>
      <c r="Q23" s="19">
        <v>272</v>
      </c>
      <c r="R23" s="19">
        <v>421</v>
      </c>
      <c r="S23" s="12">
        <f>SUM(T23:U23)</f>
        <v>58212</v>
      </c>
      <c r="T23" s="20">
        <f>SUMPRODUCT(O23*Q23)</f>
        <v>22848</v>
      </c>
      <c r="U23" s="21">
        <f>SUMPRODUCT(O23*R23)</f>
        <v>35364</v>
      </c>
    </row>
    <row r="24" spans="1:21" ht="15" customHeight="1" x14ac:dyDescent="0.4">
      <c r="A24" s="16" t="s">
        <v>29</v>
      </c>
      <c r="B24" s="11">
        <v>3238</v>
      </c>
      <c r="C24" s="11">
        <v>1648</v>
      </c>
      <c r="D24" s="11">
        <v>1590</v>
      </c>
      <c r="E24" s="12">
        <v>55243</v>
      </c>
      <c r="F24" s="13">
        <v>28192</v>
      </c>
      <c r="G24" s="14">
        <v>27051</v>
      </c>
      <c r="H24" s="16" t="s">
        <v>37</v>
      </c>
      <c r="I24" s="17">
        <v>6522</v>
      </c>
      <c r="J24" s="17">
        <v>3372</v>
      </c>
      <c r="K24" s="17">
        <v>3150</v>
      </c>
      <c r="L24" s="12">
        <v>338562</v>
      </c>
      <c r="M24" s="13">
        <v>175122</v>
      </c>
      <c r="N24" s="14">
        <v>163440</v>
      </c>
      <c r="O24" s="16" t="s">
        <v>33</v>
      </c>
      <c r="P24" s="11">
        <v>2316</v>
      </c>
      <c r="Q24" s="17">
        <v>854</v>
      </c>
      <c r="R24" s="17">
        <v>1462</v>
      </c>
      <c r="S24" s="12">
        <f>SUM(S25:S29)</f>
        <v>200890</v>
      </c>
      <c r="T24" s="13">
        <f>SUM(T25:T29)</f>
        <v>74052</v>
      </c>
      <c r="U24" s="14">
        <f>SUM(U25:U29)</f>
        <v>126838</v>
      </c>
    </row>
    <row r="25" spans="1:21" ht="15" customHeight="1" x14ac:dyDescent="0.4">
      <c r="A25" s="32">
        <v>15</v>
      </c>
      <c r="B25" s="11">
        <v>629</v>
      </c>
      <c r="C25" s="19">
        <v>292</v>
      </c>
      <c r="D25" s="19">
        <v>337</v>
      </c>
      <c r="E25" s="12">
        <v>9435</v>
      </c>
      <c r="F25" s="20">
        <v>4380</v>
      </c>
      <c r="G25" s="21">
        <v>5055</v>
      </c>
      <c r="H25" s="33">
        <v>50</v>
      </c>
      <c r="I25" s="17">
        <v>1375</v>
      </c>
      <c r="J25" s="19">
        <v>699</v>
      </c>
      <c r="K25" s="19">
        <v>676</v>
      </c>
      <c r="L25" s="12">
        <v>68750</v>
      </c>
      <c r="M25" s="20">
        <v>34950</v>
      </c>
      <c r="N25" s="21">
        <v>33800</v>
      </c>
      <c r="O25" s="22">
        <v>85</v>
      </c>
      <c r="P25" s="11">
        <v>593</v>
      </c>
      <c r="Q25" s="19">
        <v>212</v>
      </c>
      <c r="R25" s="19">
        <v>381</v>
      </c>
      <c r="S25" s="12">
        <f>SUM(T25:U25)</f>
        <v>50405</v>
      </c>
      <c r="T25" s="20">
        <f>SUMPRODUCT(O25*Q25)</f>
        <v>18020</v>
      </c>
      <c r="U25" s="21">
        <f>SUMPRODUCT(O25*R25)</f>
        <v>32385</v>
      </c>
    </row>
    <row r="26" spans="1:21" ht="15" customHeight="1" x14ac:dyDescent="0.4">
      <c r="A26" s="32">
        <v>16</v>
      </c>
      <c r="B26" s="11">
        <v>636</v>
      </c>
      <c r="C26" s="19">
        <v>332</v>
      </c>
      <c r="D26" s="19">
        <v>304</v>
      </c>
      <c r="E26" s="12">
        <v>10176</v>
      </c>
      <c r="F26" s="20">
        <v>5312</v>
      </c>
      <c r="G26" s="21">
        <v>4864</v>
      </c>
      <c r="H26" s="33">
        <v>51</v>
      </c>
      <c r="I26" s="17">
        <v>1426</v>
      </c>
      <c r="J26" s="19">
        <v>733</v>
      </c>
      <c r="K26" s="19">
        <v>693</v>
      </c>
      <c r="L26" s="12">
        <v>72726</v>
      </c>
      <c r="M26" s="20">
        <v>37383</v>
      </c>
      <c r="N26" s="21">
        <v>35343</v>
      </c>
      <c r="O26" s="22">
        <v>86</v>
      </c>
      <c r="P26" s="11">
        <v>502</v>
      </c>
      <c r="Q26" s="19">
        <v>195</v>
      </c>
      <c r="R26" s="19">
        <v>307</v>
      </c>
      <c r="S26" s="12">
        <f>SUM(T26:U26)</f>
        <v>43172</v>
      </c>
      <c r="T26" s="20">
        <f>SUMPRODUCT(O26*Q26)</f>
        <v>16770</v>
      </c>
      <c r="U26" s="21">
        <f>SUMPRODUCT(O26*R26)</f>
        <v>26402</v>
      </c>
    </row>
    <row r="27" spans="1:21" ht="15" customHeight="1" x14ac:dyDescent="0.4">
      <c r="A27" s="32">
        <v>17</v>
      </c>
      <c r="B27" s="11">
        <v>597</v>
      </c>
      <c r="C27" s="19">
        <v>314</v>
      </c>
      <c r="D27" s="19">
        <v>283</v>
      </c>
      <c r="E27" s="12">
        <v>10149</v>
      </c>
      <c r="F27" s="20">
        <v>5338</v>
      </c>
      <c r="G27" s="21">
        <v>4811</v>
      </c>
      <c r="H27" s="33">
        <v>52</v>
      </c>
      <c r="I27" s="17">
        <v>1351</v>
      </c>
      <c r="J27" s="19">
        <v>686</v>
      </c>
      <c r="K27" s="19">
        <v>665</v>
      </c>
      <c r="L27" s="12">
        <v>70252</v>
      </c>
      <c r="M27" s="20">
        <v>35672</v>
      </c>
      <c r="N27" s="21">
        <v>34580</v>
      </c>
      <c r="O27" s="22">
        <v>87</v>
      </c>
      <c r="P27" s="11">
        <v>473</v>
      </c>
      <c r="Q27" s="19">
        <v>185</v>
      </c>
      <c r="R27" s="19">
        <v>288</v>
      </c>
      <c r="S27" s="12">
        <f>SUM(T27:U27)</f>
        <v>41151</v>
      </c>
      <c r="T27" s="20">
        <f>SUMPRODUCT(O27*Q27)</f>
        <v>16095</v>
      </c>
      <c r="U27" s="21">
        <f>SUMPRODUCT(O27*R27)</f>
        <v>25056</v>
      </c>
    </row>
    <row r="28" spans="1:21" ht="15" customHeight="1" x14ac:dyDescent="0.4">
      <c r="A28" s="32">
        <v>18</v>
      </c>
      <c r="B28" s="11">
        <v>661</v>
      </c>
      <c r="C28" s="19">
        <v>328</v>
      </c>
      <c r="D28" s="19">
        <v>333</v>
      </c>
      <c r="E28" s="12">
        <v>11898</v>
      </c>
      <c r="F28" s="20">
        <v>5904</v>
      </c>
      <c r="G28" s="21">
        <v>5994</v>
      </c>
      <c r="H28" s="33">
        <v>53</v>
      </c>
      <c r="I28" s="17">
        <v>1146</v>
      </c>
      <c r="J28" s="19">
        <v>599</v>
      </c>
      <c r="K28" s="19">
        <v>547</v>
      </c>
      <c r="L28" s="12">
        <v>60738</v>
      </c>
      <c r="M28" s="20">
        <v>31747</v>
      </c>
      <c r="N28" s="21">
        <v>28991</v>
      </c>
      <c r="O28" s="22">
        <v>88</v>
      </c>
      <c r="P28" s="11">
        <v>410</v>
      </c>
      <c r="Q28" s="19">
        <v>151</v>
      </c>
      <c r="R28" s="19">
        <v>259</v>
      </c>
      <c r="S28" s="12">
        <f>SUM(T28:U28)</f>
        <v>36080</v>
      </c>
      <c r="T28" s="20">
        <f>SUMPRODUCT(O28*Q28)</f>
        <v>13288</v>
      </c>
      <c r="U28" s="21">
        <f>SUMPRODUCT(O28*R28)</f>
        <v>22792</v>
      </c>
    </row>
    <row r="29" spans="1:21" ht="15" customHeight="1" x14ac:dyDescent="0.4">
      <c r="A29" s="32">
        <v>19</v>
      </c>
      <c r="B29" s="11">
        <v>715</v>
      </c>
      <c r="C29" s="19">
        <v>382</v>
      </c>
      <c r="D29" s="19">
        <v>333</v>
      </c>
      <c r="E29" s="12">
        <v>13585</v>
      </c>
      <c r="F29" s="20">
        <v>7258</v>
      </c>
      <c r="G29" s="21">
        <v>6327</v>
      </c>
      <c r="H29" s="33">
        <v>54</v>
      </c>
      <c r="I29" s="17">
        <v>1224</v>
      </c>
      <c r="J29" s="19">
        <v>655</v>
      </c>
      <c r="K29" s="19">
        <v>569</v>
      </c>
      <c r="L29" s="12">
        <v>66096</v>
      </c>
      <c r="M29" s="20">
        <v>35370</v>
      </c>
      <c r="N29" s="21">
        <v>30726</v>
      </c>
      <c r="O29" s="22">
        <v>89</v>
      </c>
      <c r="P29" s="11">
        <v>338</v>
      </c>
      <c r="Q29" s="19">
        <v>111</v>
      </c>
      <c r="R29" s="19">
        <v>227</v>
      </c>
      <c r="S29" s="12">
        <f>SUM(T29:U29)</f>
        <v>30082</v>
      </c>
      <c r="T29" s="20">
        <f>SUMPRODUCT(O29*Q29)</f>
        <v>9879</v>
      </c>
      <c r="U29" s="21">
        <f>SUMPRODUCT(O29*R29)</f>
        <v>20203</v>
      </c>
    </row>
    <row r="30" spans="1:21" ht="15" customHeight="1" x14ac:dyDescent="0.4">
      <c r="A30" s="16" t="s">
        <v>30</v>
      </c>
      <c r="B30" s="11">
        <v>4922</v>
      </c>
      <c r="C30" s="11">
        <v>2399</v>
      </c>
      <c r="D30" s="11">
        <v>2523</v>
      </c>
      <c r="E30" s="12">
        <v>108758</v>
      </c>
      <c r="F30" s="13">
        <v>52877</v>
      </c>
      <c r="G30" s="14">
        <v>55881</v>
      </c>
      <c r="H30" s="16" t="s">
        <v>51</v>
      </c>
      <c r="I30" s="17">
        <v>5263</v>
      </c>
      <c r="J30" s="11">
        <v>2740</v>
      </c>
      <c r="K30" s="11">
        <v>2523</v>
      </c>
      <c r="L30" s="12">
        <v>299280</v>
      </c>
      <c r="M30" s="13">
        <v>155674</v>
      </c>
      <c r="N30" s="14">
        <v>143606</v>
      </c>
      <c r="O30" s="16" t="s">
        <v>52</v>
      </c>
      <c r="P30" s="11">
        <v>986</v>
      </c>
      <c r="Q30" s="17">
        <v>293</v>
      </c>
      <c r="R30" s="17">
        <v>693</v>
      </c>
      <c r="S30" s="12">
        <f>SUM(S31:S35)</f>
        <v>90343</v>
      </c>
      <c r="T30" s="13">
        <f>SUM(T31:T35)</f>
        <v>26855</v>
      </c>
      <c r="U30" s="14">
        <f>SUM(U31:U35)</f>
        <v>63488</v>
      </c>
    </row>
    <row r="31" spans="1:21" ht="15" customHeight="1" x14ac:dyDescent="0.4">
      <c r="A31" s="32">
        <v>20</v>
      </c>
      <c r="B31" s="11">
        <v>827</v>
      </c>
      <c r="C31" s="19">
        <v>425</v>
      </c>
      <c r="D31" s="19">
        <v>402</v>
      </c>
      <c r="E31" s="12">
        <v>16540</v>
      </c>
      <c r="F31" s="20">
        <v>8500</v>
      </c>
      <c r="G31" s="21">
        <v>8040</v>
      </c>
      <c r="H31" s="33">
        <v>55</v>
      </c>
      <c r="I31" s="17">
        <v>1252</v>
      </c>
      <c r="J31" s="19">
        <v>680</v>
      </c>
      <c r="K31" s="19">
        <v>572</v>
      </c>
      <c r="L31" s="12">
        <v>68860</v>
      </c>
      <c r="M31" s="20">
        <v>37400</v>
      </c>
      <c r="N31" s="21">
        <v>31460</v>
      </c>
      <c r="O31" s="22">
        <v>90</v>
      </c>
      <c r="P31" s="11">
        <v>266</v>
      </c>
      <c r="Q31" s="19">
        <v>72</v>
      </c>
      <c r="R31" s="19">
        <v>194</v>
      </c>
      <c r="S31" s="12">
        <f>SUM(T31:U31)</f>
        <v>23940</v>
      </c>
      <c r="T31" s="20">
        <f>SUMPRODUCT(O31*Q31)</f>
        <v>6480</v>
      </c>
      <c r="U31" s="21">
        <f>SUMPRODUCT(O31*R31)</f>
        <v>17460</v>
      </c>
    </row>
    <row r="32" spans="1:21" ht="15" customHeight="1" x14ac:dyDescent="0.4">
      <c r="A32" s="32">
        <v>21</v>
      </c>
      <c r="B32" s="11">
        <v>968</v>
      </c>
      <c r="C32" s="19">
        <v>494</v>
      </c>
      <c r="D32" s="19">
        <v>474</v>
      </c>
      <c r="E32" s="12">
        <v>20328</v>
      </c>
      <c r="F32" s="20">
        <v>10374</v>
      </c>
      <c r="G32" s="21">
        <v>9954</v>
      </c>
      <c r="H32" s="33">
        <v>56</v>
      </c>
      <c r="I32" s="17">
        <v>1106</v>
      </c>
      <c r="J32" s="19">
        <v>595</v>
      </c>
      <c r="K32" s="19">
        <v>511</v>
      </c>
      <c r="L32" s="12">
        <v>61936</v>
      </c>
      <c r="M32" s="20">
        <v>33320</v>
      </c>
      <c r="N32" s="21">
        <v>28616</v>
      </c>
      <c r="O32" s="22">
        <v>91</v>
      </c>
      <c r="P32" s="11">
        <v>233</v>
      </c>
      <c r="Q32" s="19">
        <v>76</v>
      </c>
      <c r="R32" s="19">
        <v>157</v>
      </c>
      <c r="S32" s="12">
        <f>SUM(T32:U32)</f>
        <v>21203</v>
      </c>
      <c r="T32" s="20">
        <f>SUMPRODUCT(O32*Q32)</f>
        <v>6916</v>
      </c>
      <c r="U32" s="21">
        <f>SUMPRODUCT(O32*R32)</f>
        <v>14287</v>
      </c>
    </row>
    <row r="33" spans="1:26" ht="15" customHeight="1" x14ac:dyDescent="0.4">
      <c r="A33" s="32">
        <v>22</v>
      </c>
      <c r="B33" s="11">
        <v>1057</v>
      </c>
      <c r="C33" s="19">
        <v>529</v>
      </c>
      <c r="D33" s="19">
        <v>528</v>
      </c>
      <c r="E33" s="12">
        <v>23254</v>
      </c>
      <c r="F33" s="20">
        <v>11638</v>
      </c>
      <c r="G33" s="21">
        <v>11616</v>
      </c>
      <c r="H33" s="33">
        <v>57</v>
      </c>
      <c r="I33" s="17">
        <v>1001</v>
      </c>
      <c r="J33" s="19">
        <v>513</v>
      </c>
      <c r="K33" s="19">
        <v>488</v>
      </c>
      <c r="L33" s="12">
        <v>57057</v>
      </c>
      <c r="M33" s="20">
        <v>29241</v>
      </c>
      <c r="N33" s="21">
        <v>27816</v>
      </c>
      <c r="O33" s="22">
        <v>92</v>
      </c>
      <c r="P33" s="11">
        <v>207</v>
      </c>
      <c r="Q33" s="19">
        <v>63</v>
      </c>
      <c r="R33" s="19">
        <v>144</v>
      </c>
      <c r="S33" s="12">
        <f>SUM(T33:U33)</f>
        <v>19044</v>
      </c>
      <c r="T33" s="20">
        <f>SUMPRODUCT(O33*Q33)</f>
        <v>5796</v>
      </c>
      <c r="U33" s="21">
        <f>SUMPRODUCT(O33*R33)</f>
        <v>13248</v>
      </c>
    </row>
    <row r="34" spans="1:26" ht="15" customHeight="1" x14ac:dyDescent="0.4">
      <c r="A34" s="32">
        <v>23</v>
      </c>
      <c r="B34" s="11">
        <v>1044</v>
      </c>
      <c r="C34" s="19">
        <v>459</v>
      </c>
      <c r="D34" s="19">
        <v>585</v>
      </c>
      <c r="E34" s="12">
        <v>24012</v>
      </c>
      <c r="F34" s="20">
        <v>10557</v>
      </c>
      <c r="G34" s="21">
        <v>13455</v>
      </c>
      <c r="H34" s="33">
        <v>58</v>
      </c>
      <c r="I34" s="17">
        <v>909</v>
      </c>
      <c r="J34" s="19">
        <v>455</v>
      </c>
      <c r="K34" s="19">
        <v>454</v>
      </c>
      <c r="L34" s="12">
        <v>52722</v>
      </c>
      <c r="M34" s="20">
        <v>26390</v>
      </c>
      <c r="N34" s="21">
        <v>26332</v>
      </c>
      <c r="O34" s="22">
        <v>93</v>
      </c>
      <c r="P34" s="11">
        <v>164</v>
      </c>
      <c r="Q34" s="19">
        <v>45</v>
      </c>
      <c r="R34" s="19">
        <v>119</v>
      </c>
      <c r="S34" s="12">
        <f>SUM(T34:U34)</f>
        <v>15252</v>
      </c>
      <c r="T34" s="20">
        <f>SUMPRODUCT(O34*Q34)</f>
        <v>4185</v>
      </c>
      <c r="U34" s="21">
        <f>SUMPRODUCT(O34*R34)</f>
        <v>11067</v>
      </c>
    </row>
    <row r="35" spans="1:26" ht="15" customHeight="1" x14ac:dyDescent="0.4">
      <c r="A35" s="32">
        <v>24</v>
      </c>
      <c r="B35" s="11">
        <v>1026</v>
      </c>
      <c r="C35" s="19">
        <v>492</v>
      </c>
      <c r="D35" s="19">
        <v>534</v>
      </c>
      <c r="E35" s="12">
        <v>24624</v>
      </c>
      <c r="F35" s="20">
        <v>11808</v>
      </c>
      <c r="G35" s="21">
        <v>12816</v>
      </c>
      <c r="H35" s="33">
        <v>59</v>
      </c>
      <c r="I35" s="17">
        <v>995</v>
      </c>
      <c r="J35" s="19">
        <v>497</v>
      </c>
      <c r="K35" s="19">
        <v>498</v>
      </c>
      <c r="L35" s="12">
        <v>58705</v>
      </c>
      <c r="M35" s="20">
        <v>29323</v>
      </c>
      <c r="N35" s="21">
        <v>29382</v>
      </c>
      <c r="O35" s="22">
        <v>94</v>
      </c>
      <c r="P35" s="11">
        <v>116</v>
      </c>
      <c r="Q35" s="19">
        <v>37</v>
      </c>
      <c r="R35" s="19">
        <v>79</v>
      </c>
      <c r="S35" s="12">
        <f>SUM(T35:U35)</f>
        <v>10904</v>
      </c>
      <c r="T35" s="20">
        <f>SUMPRODUCT(O35*Q35)</f>
        <v>3478</v>
      </c>
      <c r="U35" s="21">
        <f>SUMPRODUCT(O35*R35)</f>
        <v>7426</v>
      </c>
    </row>
    <row r="36" spans="1:26" ht="15" customHeight="1" x14ac:dyDescent="0.4">
      <c r="A36" s="16" t="s">
        <v>31</v>
      </c>
      <c r="B36" s="11">
        <v>5138</v>
      </c>
      <c r="C36" s="11">
        <v>2412</v>
      </c>
      <c r="D36" s="11">
        <v>2726</v>
      </c>
      <c r="E36" s="12">
        <v>138462</v>
      </c>
      <c r="F36" s="13">
        <v>64937</v>
      </c>
      <c r="G36" s="14">
        <v>73525</v>
      </c>
      <c r="H36" s="16" t="s">
        <v>34</v>
      </c>
      <c r="I36" s="17">
        <v>4256</v>
      </c>
      <c r="J36" s="11">
        <v>2152</v>
      </c>
      <c r="K36" s="11">
        <v>2104</v>
      </c>
      <c r="L36" s="12">
        <v>263549</v>
      </c>
      <c r="M36" s="13">
        <v>133250</v>
      </c>
      <c r="N36" s="14">
        <v>130299</v>
      </c>
      <c r="O36" s="16" t="s">
        <v>53</v>
      </c>
      <c r="P36" s="17">
        <v>265</v>
      </c>
      <c r="Q36" s="11">
        <v>72</v>
      </c>
      <c r="R36" s="11">
        <v>193</v>
      </c>
      <c r="S36" s="12">
        <f>SUM(S37:S41)</f>
        <v>25533</v>
      </c>
      <c r="T36" s="13">
        <f>SUM(T37:T41)</f>
        <v>6931</v>
      </c>
      <c r="U36" s="14">
        <f>SUM(U37:U41)</f>
        <v>18602</v>
      </c>
    </row>
    <row r="37" spans="1:26" ht="15" customHeight="1" x14ac:dyDescent="0.4">
      <c r="A37" s="32">
        <v>25</v>
      </c>
      <c r="B37" s="11">
        <v>1080</v>
      </c>
      <c r="C37" s="19">
        <v>514</v>
      </c>
      <c r="D37" s="19">
        <v>566</v>
      </c>
      <c r="E37" s="12">
        <v>27000</v>
      </c>
      <c r="F37" s="20">
        <v>12850</v>
      </c>
      <c r="G37" s="21">
        <v>14150</v>
      </c>
      <c r="H37" s="33">
        <v>60</v>
      </c>
      <c r="I37" s="17">
        <v>945</v>
      </c>
      <c r="J37" s="19">
        <v>494</v>
      </c>
      <c r="K37" s="19">
        <v>451</v>
      </c>
      <c r="L37" s="12">
        <v>56700</v>
      </c>
      <c r="M37" s="20">
        <v>29640</v>
      </c>
      <c r="N37" s="21">
        <v>27060</v>
      </c>
      <c r="O37" s="22">
        <v>95</v>
      </c>
      <c r="P37" s="11">
        <v>92</v>
      </c>
      <c r="Q37" s="19">
        <v>31</v>
      </c>
      <c r="R37" s="19">
        <v>61</v>
      </c>
      <c r="S37" s="12">
        <f>SUM(T37:U37)</f>
        <v>8740</v>
      </c>
      <c r="T37" s="20">
        <f>SUMPRODUCT(O37*Q37)</f>
        <v>2945</v>
      </c>
      <c r="U37" s="21">
        <f>SUMPRODUCT(O37*R37)</f>
        <v>5795</v>
      </c>
    </row>
    <row r="38" spans="1:26" ht="15" customHeight="1" x14ac:dyDescent="0.4">
      <c r="A38" s="32">
        <v>26</v>
      </c>
      <c r="B38" s="11">
        <v>1074</v>
      </c>
      <c r="C38" s="19">
        <v>515</v>
      </c>
      <c r="D38" s="19">
        <v>559</v>
      </c>
      <c r="E38" s="12">
        <v>27924</v>
      </c>
      <c r="F38" s="20">
        <v>13390</v>
      </c>
      <c r="G38" s="21">
        <v>14534</v>
      </c>
      <c r="H38" s="33">
        <v>61</v>
      </c>
      <c r="I38" s="17">
        <v>886</v>
      </c>
      <c r="J38" s="19">
        <v>432</v>
      </c>
      <c r="K38" s="19">
        <v>454</v>
      </c>
      <c r="L38" s="12">
        <v>54046</v>
      </c>
      <c r="M38" s="20">
        <v>26352</v>
      </c>
      <c r="N38" s="21">
        <v>27694</v>
      </c>
      <c r="O38" s="22">
        <v>96</v>
      </c>
      <c r="P38" s="11">
        <v>72</v>
      </c>
      <c r="Q38" s="19">
        <v>14</v>
      </c>
      <c r="R38" s="19">
        <v>58</v>
      </c>
      <c r="S38" s="12">
        <f>SUM(T38:U38)</f>
        <v>6912</v>
      </c>
      <c r="T38" s="20">
        <f>SUMPRODUCT(O38*Q38)</f>
        <v>1344</v>
      </c>
      <c r="U38" s="21">
        <f>SUMPRODUCT(O38*R38)</f>
        <v>5568</v>
      </c>
    </row>
    <row r="39" spans="1:26" ht="15" customHeight="1" x14ac:dyDescent="0.4">
      <c r="A39" s="32">
        <v>27</v>
      </c>
      <c r="B39" s="11">
        <v>993</v>
      </c>
      <c r="C39" s="19">
        <v>469</v>
      </c>
      <c r="D39" s="19">
        <v>524</v>
      </c>
      <c r="E39" s="12">
        <v>26811</v>
      </c>
      <c r="F39" s="20">
        <v>12663</v>
      </c>
      <c r="G39" s="21">
        <v>14148</v>
      </c>
      <c r="H39" s="33">
        <v>62</v>
      </c>
      <c r="I39" s="17">
        <v>779</v>
      </c>
      <c r="J39" s="19">
        <v>385</v>
      </c>
      <c r="K39" s="19">
        <v>394</v>
      </c>
      <c r="L39" s="12">
        <v>48298</v>
      </c>
      <c r="M39" s="20">
        <v>23870</v>
      </c>
      <c r="N39" s="21">
        <v>24428</v>
      </c>
      <c r="O39" s="22">
        <v>97</v>
      </c>
      <c r="P39" s="11">
        <v>39</v>
      </c>
      <c r="Q39" s="19">
        <v>10</v>
      </c>
      <c r="R39" s="19">
        <v>29</v>
      </c>
      <c r="S39" s="12">
        <f>SUM(T39:U39)</f>
        <v>3783</v>
      </c>
      <c r="T39" s="20">
        <f>SUMPRODUCT(O39*Q39)</f>
        <v>970</v>
      </c>
      <c r="U39" s="21">
        <f>SUMPRODUCT(O39*R39)</f>
        <v>2813</v>
      </c>
    </row>
    <row r="40" spans="1:26" ht="15" customHeight="1" x14ac:dyDescent="0.4">
      <c r="A40" s="32">
        <v>28</v>
      </c>
      <c r="B40" s="11">
        <v>1012</v>
      </c>
      <c r="C40" s="19">
        <v>472</v>
      </c>
      <c r="D40" s="19">
        <v>540</v>
      </c>
      <c r="E40" s="12">
        <v>28336</v>
      </c>
      <c r="F40" s="20">
        <v>13216</v>
      </c>
      <c r="G40" s="21">
        <v>15120</v>
      </c>
      <c r="H40" s="33">
        <v>63</v>
      </c>
      <c r="I40" s="17">
        <v>839</v>
      </c>
      <c r="J40" s="19">
        <v>436</v>
      </c>
      <c r="K40" s="19">
        <v>403</v>
      </c>
      <c r="L40" s="12">
        <v>52857</v>
      </c>
      <c r="M40" s="20">
        <v>27468</v>
      </c>
      <c r="N40" s="21">
        <v>25389</v>
      </c>
      <c r="O40" s="22">
        <v>98</v>
      </c>
      <c r="P40" s="11">
        <v>40</v>
      </c>
      <c r="Q40" s="19">
        <v>11</v>
      </c>
      <c r="R40" s="19">
        <v>29</v>
      </c>
      <c r="S40" s="12">
        <f>SUM(T40:U40)</f>
        <v>3920</v>
      </c>
      <c r="T40" s="20">
        <f>SUMPRODUCT(O40*Q40)</f>
        <v>1078</v>
      </c>
      <c r="U40" s="21">
        <f>SUMPRODUCT(O40*R40)</f>
        <v>2842</v>
      </c>
    </row>
    <row r="41" spans="1:26" ht="15" customHeight="1" x14ac:dyDescent="0.4">
      <c r="A41" s="32">
        <v>29</v>
      </c>
      <c r="B41" s="11">
        <v>979</v>
      </c>
      <c r="C41" s="19">
        <v>442</v>
      </c>
      <c r="D41" s="19">
        <v>537</v>
      </c>
      <c r="E41" s="12">
        <v>28391</v>
      </c>
      <c r="F41" s="20">
        <v>12818</v>
      </c>
      <c r="G41" s="21">
        <v>15573</v>
      </c>
      <c r="H41" s="33">
        <v>64</v>
      </c>
      <c r="I41" s="17">
        <v>807</v>
      </c>
      <c r="J41" s="19">
        <v>405</v>
      </c>
      <c r="K41" s="19">
        <v>402</v>
      </c>
      <c r="L41" s="12">
        <v>51648</v>
      </c>
      <c r="M41" s="20">
        <v>25920</v>
      </c>
      <c r="N41" s="21">
        <v>25728</v>
      </c>
      <c r="O41" s="22">
        <v>99</v>
      </c>
      <c r="P41" s="11">
        <v>22</v>
      </c>
      <c r="Q41" s="19">
        <v>6</v>
      </c>
      <c r="R41" s="19">
        <v>16</v>
      </c>
      <c r="S41" s="12">
        <f>SUM(T41:U41)</f>
        <v>2178</v>
      </c>
      <c r="T41" s="20">
        <f>SUMPRODUCT(O41*Q41)</f>
        <v>594</v>
      </c>
      <c r="U41" s="21">
        <f>SUMPRODUCT(O41*R41)</f>
        <v>1584</v>
      </c>
    </row>
    <row r="42" spans="1:26" ht="15" customHeight="1" x14ac:dyDescent="0.4">
      <c r="A42" s="16" t="s">
        <v>32</v>
      </c>
      <c r="B42" s="11">
        <v>5219</v>
      </c>
      <c r="C42" s="11">
        <v>2540</v>
      </c>
      <c r="D42" s="11">
        <v>2679</v>
      </c>
      <c r="E42" s="12">
        <v>167194</v>
      </c>
      <c r="F42" s="13">
        <v>81350</v>
      </c>
      <c r="G42" s="14">
        <v>85844</v>
      </c>
      <c r="H42" s="16" t="s">
        <v>54</v>
      </c>
      <c r="I42" s="17">
        <v>4058</v>
      </c>
      <c r="J42" s="11">
        <v>2019</v>
      </c>
      <c r="K42" s="11">
        <v>2039</v>
      </c>
      <c r="L42" s="12">
        <v>272157</v>
      </c>
      <c r="M42" s="13">
        <v>135368</v>
      </c>
      <c r="N42" s="14">
        <v>136789</v>
      </c>
      <c r="O42" s="16" t="s">
        <v>55</v>
      </c>
      <c r="P42" s="11">
        <v>30</v>
      </c>
      <c r="Q42" s="17">
        <v>4</v>
      </c>
      <c r="R42" s="17">
        <v>26</v>
      </c>
      <c r="S42" s="12">
        <f>SUM(S43:S47)</f>
        <v>1913</v>
      </c>
      <c r="T42" s="13">
        <f>SUM(T43:T47)</f>
        <v>201</v>
      </c>
      <c r="U42" s="14">
        <f>SUM(U43:U47)</f>
        <v>1712</v>
      </c>
    </row>
    <row r="43" spans="1:26" ht="15" customHeight="1" x14ac:dyDescent="0.4">
      <c r="A43" s="32">
        <v>30</v>
      </c>
      <c r="B43" s="11">
        <v>1008</v>
      </c>
      <c r="C43" s="19">
        <v>490</v>
      </c>
      <c r="D43" s="19">
        <v>518</v>
      </c>
      <c r="E43" s="12">
        <v>30240</v>
      </c>
      <c r="F43" s="20">
        <v>14700</v>
      </c>
      <c r="G43" s="21">
        <v>15540</v>
      </c>
      <c r="H43" s="33">
        <v>65</v>
      </c>
      <c r="I43" s="17">
        <v>776</v>
      </c>
      <c r="J43" s="19">
        <v>392</v>
      </c>
      <c r="K43" s="19">
        <v>384</v>
      </c>
      <c r="L43" s="12">
        <v>50440</v>
      </c>
      <c r="M43" s="20">
        <v>25480</v>
      </c>
      <c r="N43" s="21">
        <v>24960</v>
      </c>
      <c r="O43" s="22">
        <v>100</v>
      </c>
      <c r="P43" s="11">
        <v>10</v>
      </c>
      <c r="Q43" s="19">
        <v>1</v>
      </c>
      <c r="R43" s="19">
        <v>9</v>
      </c>
      <c r="S43" s="12">
        <f>SUM(T43:U43)</f>
        <v>1000</v>
      </c>
      <c r="T43" s="20">
        <f>SUMPRODUCT(O43*Q43)</f>
        <v>100</v>
      </c>
      <c r="U43" s="21">
        <f>SUMPRODUCT(O43*R43)</f>
        <v>900</v>
      </c>
    </row>
    <row r="44" spans="1:26" ht="15" customHeight="1" x14ac:dyDescent="0.4">
      <c r="A44" s="32">
        <v>31</v>
      </c>
      <c r="B44" s="11">
        <v>1024</v>
      </c>
      <c r="C44" s="19">
        <v>508</v>
      </c>
      <c r="D44" s="19">
        <v>516</v>
      </c>
      <c r="E44" s="12">
        <v>31744</v>
      </c>
      <c r="F44" s="20">
        <v>15748</v>
      </c>
      <c r="G44" s="21">
        <v>15996</v>
      </c>
      <c r="H44" s="33">
        <v>66</v>
      </c>
      <c r="I44" s="17">
        <v>776</v>
      </c>
      <c r="J44" s="19">
        <v>382</v>
      </c>
      <c r="K44" s="19">
        <v>394</v>
      </c>
      <c r="L44" s="12">
        <v>51216</v>
      </c>
      <c r="M44" s="20">
        <v>25212</v>
      </c>
      <c r="N44" s="21">
        <v>26004</v>
      </c>
      <c r="O44" s="22">
        <v>101</v>
      </c>
      <c r="P44" s="11">
        <v>5</v>
      </c>
      <c r="Q44" s="19">
        <v>1</v>
      </c>
      <c r="R44" s="19">
        <v>4</v>
      </c>
      <c r="S44" s="12">
        <f>SUM(T44:U44)</f>
        <v>505</v>
      </c>
      <c r="T44" s="20">
        <f>SUMPRODUCT(O44*Q44)</f>
        <v>101</v>
      </c>
      <c r="U44" s="21">
        <f>SUMPRODUCT(O44*R44)</f>
        <v>404</v>
      </c>
    </row>
    <row r="45" spans="1:26" ht="15" customHeight="1" x14ac:dyDescent="0.4">
      <c r="A45" s="32">
        <v>32</v>
      </c>
      <c r="B45" s="11">
        <v>1036</v>
      </c>
      <c r="C45" s="19">
        <v>506</v>
      </c>
      <c r="D45" s="19">
        <v>530</v>
      </c>
      <c r="E45" s="12">
        <v>33152</v>
      </c>
      <c r="F45" s="20">
        <v>16192</v>
      </c>
      <c r="G45" s="21">
        <v>16960</v>
      </c>
      <c r="H45" s="33">
        <v>67</v>
      </c>
      <c r="I45" s="17">
        <v>811</v>
      </c>
      <c r="J45" s="19">
        <v>422</v>
      </c>
      <c r="K45" s="19">
        <v>389</v>
      </c>
      <c r="L45" s="12">
        <v>54337</v>
      </c>
      <c r="M45" s="20">
        <v>28274</v>
      </c>
      <c r="N45" s="21">
        <v>26063</v>
      </c>
      <c r="O45" s="22">
        <v>102</v>
      </c>
      <c r="P45" s="11">
        <v>4</v>
      </c>
      <c r="Q45" s="19">
        <v>0</v>
      </c>
      <c r="R45" s="19">
        <v>4</v>
      </c>
      <c r="S45" s="12">
        <f>SUM(T45:U45)</f>
        <v>408</v>
      </c>
      <c r="T45" s="20">
        <f>SUMPRODUCT(O45*Q45)</f>
        <v>0</v>
      </c>
      <c r="U45" s="21">
        <f>SUMPRODUCT(O45*R45)</f>
        <v>408</v>
      </c>
    </row>
    <row r="46" spans="1:26" ht="15" customHeight="1" x14ac:dyDescent="0.4">
      <c r="A46" s="32">
        <v>33</v>
      </c>
      <c r="B46" s="11">
        <v>1076</v>
      </c>
      <c r="C46" s="19">
        <v>514</v>
      </c>
      <c r="D46" s="19">
        <v>562</v>
      </c>
      <c r="E46" s="12">
        <v>35508</v>
      </c>
      <c r="F46" s="20">
        <v>16962</v>
      </c>
      <c r="G46" s="21">
        <v>18546</v>
      </c>
      <c r="H46" s="33">
        <v>68</v>
      </c>
      <c r="I46" s="17">
        <v>791</v>
      </c>
      <c r="J46" s="19">
        <v>385</v>
      </c>
      <c r="K46" s="19">
        <v>406</v>
      </c>
      <c r="L46" s="12">
        <v>53788</v>
      </c>
      <c r="M46" s="20">
        <v>26180</v>
      </c>
      <c r="N46" s="21">
        <v>27608</v>
      </c>
      <c r="O46" s="15" t="s">
        <v>56</v>
      </c>
      <c r="P46" s="11">
        <v>11</v>
      </c>
      <c r="Q46" s="19">
        <v>2</v>
      </c>
      <c r="R46" s="19"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2">
        <v>34</v>
      </c>
      <c r="B47" s="11">
        <v>1075</v>
      </c>
      <c r="C47" s="19">
        <v>522</v>
      </c>
      <c r="D47" s="19">
        <v>553</v>
      </c>
      <c r="E47" s="12">
        <v>36550</v>
      </c>
      <c r="F47" s="20">
        <v>17748</v>
      </c>
      <c r="G47" s="21">
        <v>18802</v>
      </c>
      <c r="H47" s="33">
        <v>69</v>
      </c>
      <c r="I47" s="17">
        <v>904</v>
      </c>
      <c r="J47" s="19">
        <v>438</v>
      </c>
      <c r="K47" s="19">
        <v>466</v>
      </c>
      <c r="L47" s="12">
        <v>62376</v>
      </c>
      <c r="M47" s="20">
        <v>30222</v>
      </c>
      <c r="N47" s="21">
        <v>32154</v>
      </c>
      <c r="O47" s="15" t="s">
        <v>57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9883</v>
      </c>
      <c r="C51" s="11">
        <f>Y5</f>
        <v>9877</v>
      </c>
      <c r="D51" s="11">
        <f t="shared" si="2"/>
        <v>-6</v>
      </c>
    </row>
    <row r="52" spans="1:26" x14ac:dyDescent="0.4">
      <c r="A52" s="16" t="str">
        <f t="shared" si="2"/>
        <v>15-64</v>
      </c>
      <c r="B52" s="11">
        <f t="shared" si="2"/>
        <v>53447</v>
      </c>
      <c r="C52" s="11">
        <f t="shared" si="2"/>
        <v>53683</v>
      </c>
      <c r="D52" s="11">
        <f t="shared" si="2"/>
        <v>236</v>
      </c>
    </row>
    <row r="53" spans="1:26" x14ac:dyDescent="0.4">
      <c r="A53" s="16" t="str">
        <f t="shared" si="2"/>
        <v>65-</v>
      </c>
      <c r="B53" s="11">
        <f t="shared" si="2"/>
        <v>19927</v>
      </c>
      <c r="C53" s="11">
        <f t="shared" si="2"/>
        <v>19943</v>
      </c>
      <c r="D53" s="11">
        <f t="shared" si="2"/>
        <v>16</v>
      </c>
    </row>
    <row r="54" spans="1:26" x14ac:dyDescent="0.4">
      <c r="A54" s="16" t="str">
        <f t="shared" si="2"/>
        <v>計</v>
      </c>
      <c r="B54" s="11">
        <f t="shared" si="2"/>
        <v>83257</v>
      </c>
      <c r="C54" s="11">
        <f t="shared" si="2"/>
        <v>83503</v>
      </c>
      <c r="D54" s="11">
        <f t="shared" si="2"/>
        <v>246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I2" sqref="I2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6" x14ac:dyDescent="0.4">
      <c r="O3" s="36" t="s">
        <v>59</v>
      </c>
      <c r="P3" s="37"/>
      <c r="Q3" s="37"/>
      <c r="R3" s="3" t="s">
        <v>19</v>
      </c>
      <c r="Z3" s="27" t="s">
        <v>12</v>
      </c>
    </row>
    <row r="4" spans="1:26" ht="15" customHeight="1" x14ac:dyDescent="0.4">
      <c r="A4" s="4" t="s">
        <v>1</v>
      </c>
      <c r="B4" s="5" t="s">
        <v>38</v>
      </c>
      <c r="C4" s="5" t="s">
        <v>39</v>
      </c>
      <c r="D4" s="5" t="s">
        <v>40</v>
      </c>
      <c r="E4" s="6" t="s">
        <v>41</v>
      </c>
      <c r="F4" s="7" t="s">
        <v>42</v>
      </c>
      <c r="G4" s="8" t="s">
        <v>43</v>
      </c>
      <c r="H4" s="4" t="s">
        <v>44</v>
      </c>
      <c r="I4" s="4" t="s">
        <v>38</v>
      </c>
      <c r="J4" s="4" t="s">
        <v>39</v>
      </c>
      <c r="K4" s="4" t="s">
        <v>40</v>
      </c>
      <c r="L4" s="6" t="s">
        <v>41</v>
      </c>
      <c r="M4" s="7" t="s">
        <v>42</v>
      </c>
      <c r="N4" s="8" t="s">
        <v>43</v>
      </c>
      <c r="O4" s="9" t="s">
        <v>44</v>
      </c>
      <c r="P4" s="9" t="s">
        <v>45</v>
      </c>
      <c r="Q4" s="9" t="s">
        <v>39</v>
      </c>
      <c r="R4" s="9" t="s">
        <v>40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45</v>
      </c>
      <c r="B5" s="11">
        <v>83649</v>
      </c>
      <c r="C5" s="11">
        <v>40521</v>
      </c>
      <c r="D5" s="11">
        <v>43128</v>
      </c>
      <c r="E5" s="12">
        <v>3777994</v>
      </c>
      <c r="F5" s="13">
        <v>1779054</v>
      </c>
      <c r="G5" s="14">
        <v>1998940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5"/>
      <c r="T5" s="5"/>
      <c r="U5" s="5"/>
      <c r="W5" s="18" t="s">
        <v>5</v>
      </c>
      <c r="X5" s="15">
        <f>SUM(前月!B6+前月!B12+前月!B18)</f>
        <v>9877</v>
      </c>
      <c r="Y5" s="15">
        <f>SUM(B6+B12+B18)</f>
        <v>9888</v>
      </c>
      <c r="Z5" s="25">
        <f>Y5-X5</f>
        <v>11</v>
      </c>
    </row>
    <row r="6" spans="1:26" ht="15" customHeight="1" x14ac:dyDescent="0.4">
      <c r="A6" s="16" t="s">
        <v>46</v>
      </c>
      <c r="B6" s="11">
        <v>3531</v>
      </c>
      <c r="C6" s="11">
        <v>1833</v>
      </c>
      <c r="D6" s="11">
        <v>1698</v>
      </c>
      <c r="E6" s="12">
        <v>7174</v>
      </c>
      <c r="F6" s="13">
        <v>3800</v>
      </c>
      <c r="G6" s="14">
        <v>3374</v>
      </c>
      <c r="H6" s="16" t="s">
        <v>60</v>
      </c>
      <c r="I6" s="17">
        <v>5978</v>
      </c>
      <c r="J6" s="17">
        <v>2925</v>
      </c>
      <c r="K6" s="17">
        <v>3053</v>
      </c>
      <c r="L6" s="12">
        <v>221273</v>
      </c>
      <c r="M6" s="13">
        <v>108280</v>
      </c>
      <c r="N6" s="14">
        <v>112993</v>
      </c>
      <c r="O6" s="16" t="s">
        <v>61</v>
      </c>
      <c r="P6" s="17">
        <v>4824</v>
      </c>
      <c r="Q6" s="17">
        <v>2262</v>
      </c>
      <c r="R6" s="17">
        <v>2562</v>
      </c>
      <c r="S6" s="12">
        <f>SUM(S7:S11)</f>
        <v>346498</v>
      </c>
      <c r="T6" s="13">
        <f>SUM(T7:T11)</f>
        <v>162384</v>
      </c>
      <c r="U6" s="14">
        <f>SUM(U7:U11)</f>
        <v>184114</v>
      </c>
      <c r="W6" s="18" t="s">
        <v>6</v>
      </c>
      <c r="X6" s="15">
        <f>SUM(前月!B24+前月!B30+前月!B36+前月!B42+前月!I6+前月!I12+前月!I18+前月!I24+前月!I30+前月!I36)</f>
        <v>53683</v>
      </c>
      <c r="Y6" s="15">
        <f>SUM(B24+B30+B36+B42+I6+I12+I18+I24+I30+I36)</f>
        <v>53827</v>
      </c>
      <c r="Z6" s="25">
        <f t="shared" ref="Z6:Z7" si="0">Y6-X6</f>
        <v>144</v>
      </c>
    </row>
    <row r="7" spans="1:26" ht="15" customHeight="1" x14ac:dyDescent="0.4">
      <c r="A7" s="31">
        <v>0</v>
      </c>
      <c r="B7" s="11">
        <v>677</v>
      </c>
      <c r="C7" s="19">
        <v>330</v>
      </c>
      <c r="D7" s="19">
        <v>347</v>
      </c>
      <c r="E7" s="12">
        <v>0</v>
      </c>
      <c r="F7" s="20">
        <v>0</v>
      </c>
      <c r="G7" s="21">
        <v>0</v>
      </c>
      <c r="H7" s="34">
        <v>35</v>
      </c>
      <c r="I7" s="17">
        <v>1161</v>
      </c>
      <c r="J7" s="19">
        <v>547</v>
      </c>
      <c r="K7" s="19">
        <v>614</v>
      </c>
      <c r="L7" s="12">
        <v>40635</v>
      </c>
      <c r="M7" s="20">
        <v>19145</v>
      </c>
      <c r="N7" s="21">
        <v>21490</v>
      </c>
      <c r="O7" s="22">
        <v>70</v>
      </c>
      <c r="P7" s="11">
        <v>1030</v>
      </c>
      <c r="Q7" s="19">
        <v>501</v>
      </c>
      <c r="R7" s="19">
        <v>529</v>
      </c>
      <c r="S7" s="12">
        <f>SUM(T7:U7)</f>
        <v>72100</v>
      </c>
      <c r="T7" s="20">
        <f>SUMPRODUCT(O7*Q7)</f>
        <v>35070</v>
      </c>
      <c r="U7" s="21">
        <f>SUMPRODUCT(O7*R7)</f>
        <v>37030</v>
      </c>
      <c r="W7" s="18" t="s">
        <v>7</v>
      </c>
      <c r="X7" s="15">
        <f>SUM(前月!I42+前月!P6+前月!P12+前月!P18+前月!P24+前月!P30+前月!P36+前月!P42)</f>
        <v>19943</v>
      </c>
      <c r="Y7" s="15">
        <f>SUM(I42+P6+P12+P18+P24+P30+P36+P42)</f>
        <v>19934</v>
      </c>
      <c r="Z7" s="25">
        <f t="shared" si="0"/>
        <v>-9</v>
      </c>
    </row>
    <row r="8" spans="1:26" ht="15" customHeight="1" x14ac:dyDescent="0.4">
      <c r="A8" s="31">
        <v>1</v>
      </c>
      <c r="B8" s="11">
        <v>688</v>
      </c>
      <c r="C8" s="19">
        <v>360</v>
      </c>
      <c r="D8" s="19">
        <v>328</v>
      </c>
      <c r="E8" s="12">
        <v>688</v>
      </c>
      <c r="F8" s="20">
        <v>360</v>
      </c>
      <c r="G8" s="21">
        <v>328</v>
      </c>
      <c r="H8" s="34">
        <v>36</v>
      </c>
      <c r="I8" s="17">
        <v>1177</v>
      </c>
      <c r="J8" s="19">
        <v>607</v>
      </c>
      <c r="K8" s="19">
        <v>570</v>
      </c>
      <c r="L8" s="12">
        <v>42372</v>
      </c>
      <c r="M8" s="20">
        <v>21852</v>
      </c>
      <c r="N8" s="21">
        <v>20520</v>
      </c>
      <c r="O8" s="22">
        <v>71</v>
      </c>
      <c r="P8" s="11">
        <v>1077</v>
      </c>
      <c r="Q8" s="19">
        <v>511</v>
      </c>
      <c r="R8" s="19">
        <v>566</v>
      </c>
      <c r="S8" s="12">
        <f>SUM(T8:U8)</f>
        <v>76467</v>
      </c>
      <c r="T8" s="20">
        <f>SUMPRODUCT(O8*Q8)</f>
        <v>36281</v>
      </c>
      <c r="U8" s="21">
        <f>SUMPRODUCT(O8*R8)</f>
        <v>40186</v>
      </c>
      <c r="W8" s="18" t="s">
        <v>11</v>
      </c>
      <c r="X8" s="15">
        <f>SUM(X5:X7)</f>
        <v>83503</v>
      </c>
      <c r="Y8" s="15">
        <f>SUM(Y5:Y7)</f>
        <v>83649</v>
      </c>
      <c r="Z8" s="15">
        <f t="shared" ref="Z8" si="1">SUM(Z5:Z7)</f>
        <v>146</v>
      </c>
    </row>
    <row r="9" spans="1:26" ht="15" customHeight="1" x14ac:dyDescent="0.4">
      <c r="A9" s="31">
        <v>2</v>
      </c>
      <c r="B9" s="11">
        <v>714</v>
      </c>
      <c r="C9" s="19">
        <v>361</v>
      </c>
      <c r="D9" s="19">
        <v>353</v>
      </c>
      <c r="E9" s="12">
        <v>1428</v>
      </c>
      <c r="F9" s="20">
        <v>722</v>
      </c>
      <c r="G9" s="21">
        <v>706</v>
      </c>
      <c r="H9" s="34">
        <v>37</v>
      </c>
      <c r="I9" s="17">
        <v>1272</v>
      </c>
      <c r="J9" s="19">
        <v>605</v>
      </c>
      <c r="K9" s="19">
        <v>667</v>
      </c>
      <c r="L9" s="12">
        <v>47064</v>
      </c>
      <c r="M9" s="20">
        <v>22385</v>
      </c>
      <c r="N9" s="21">
        <v>24679</v>
      </c>
      <c r="O9" s="22">
        <v>72</v>
      </c>
      <c r="P9" s="11">
        <v>1079</v>
      </c>
      <c r="Q9" s="19">
        <v>514</v>
      </c>
      <c r="R9" s="19">
        <v>565</v>
      </c>
      <c r="S9" s="12">
        <f>SUM(T9:U9)</f>
        <v>77688</v>
      </c>
      <c r="T9" s="20">
        <f>SUMPRODUCT(O9*Q9)</f>
        <v>37008</v>
      </c>
      <c r="U9" s="21">
        <f>SUMPRODUCT(O9*R9)</f>
        <v>40680</v>
      </c>
    </row>
    <row r="10" spans="1:26" ht="15" customHeight="1" x14ac:dyDescent="0.4">
      <c r="A10" s="31">
        <v>3</v>
      </c>
      <c r="B10" s="11">
        <v>750</v>
      </c>
      <c r="C10" s="19">
        <v>410</v>
      </c>
      <c r="D10" s="19">
        <v>340</v>
      </c>
      <c r="E10" s="12">
        <v>2250</v>
      </c>
      <c r="F10" s="20">
        <v>1230</v>
      </c>
      <c r="G10" s="21">
        <v>1020</v>
      </c>
      <c r="H10" s="34">
        <v>38</v>
      </c>
      <c r="I10" s="17">
        <v>1150</v>
      </c>
      <c r="J10" s="19">
        <v>576</v>
      </c>
      <c r="K10" s="19">
        <v>574</v>
      </c>
      <c r="L10" s="12">
        <v>43700</v>
      </c>
      <c r="M10" s="20">
        <v>21888</v>
      </c>
      <c r="N10" s="21">
        <v>21812</v>
      </c>
      <c r="O10" s="22">
        <v>73</v>
      </c>
      <c r="P10" s="11">
        <v>969</v>
      </c>
      <c r="Q10" s="19">
        <v>439</v>
      </c>
      <c r="R10" s="19">
        <v>530</v>
      </c>
      <c r="S10" s="12">
        <f>SUM(T10:U10)</f>
        <v>70737</v>
      </c>
      <c r="T10" s="20">
        <f>SUMPRODUCT(O10*Q10)</f>
        <v>32047</v>
      </c>
      <c r="U10" s="21">
        <f>SUMPRODUCT(O10*R10)</f>
        <v>38690</v>
      </c>
    </row>
    <row r="11" spans="1:26" ht="15" customHeight="1" x14ac:dyDescent="0.4">
      <c r="A11" s="31">
        <v>4</v>
      </c>
      <c r="B11" s="11">
        <v>702</v>
      </c>
      <c r="C11" s="19">
        <v>372</v>
      </c>
      <c r="D11" s="19">
        <v>330</v>
      </c>
      <c r="E11" s="12">
        <v>2808</v>
      </c>
      <c r="F11" s="20">
        <v>1488</v>
      </c>
      <c r="G11" s="21">
        <v>1320</v>
      </c>
      <c r="H11" s="34">
        <v>39</v>
      </c>
      <c r="I11" s="17">
        <v>1218</v>
      </c>
      <c r="J11" s="19">
        <v>590</v>
      </c>
      <c r="K11" s="19">
        <v>628</v>
      </c>
      <c r="L11" s="12">
        <v>47502</v>
      </c>
      <c r="M11" s="20">
        <v>23010</v>
      </c>
      <c r="N11" s="21">
        <v>24492</v>
      </c>
      <c r="O11" s="22">
        <v>74</v>
      </c>
      <c r="P11" s="11">
        <v>669</v>
      </c>
      <c r="Q11" s="19">
        <v>297</v>
      </c>
      <c r="R11" s="19">
        <v>372</v>
      </c>
      <c r="S11" s="12">
        <f>SUM(T11:U11)</f>
        <v>49506</v>
      </c>
      <c r="T11" s="20">
        <f>SUMPRODUCT(O11*Q11)</f>
        <v>21978</v>
      </c>
      <c r="U11" s="21">
        <f>SUMPRODUCT(O11*R11)</f>
        <v>27528</v>
      </c>
    </row>
    <row r="12" spans="1:26" ht="15" customHeight="1" x14ac:dyDescent="0.4">
      <c r="A12" s="16" t="s">
        <v>27</v>
      </c>
      <c r="B12" s="11">
        <v>3372</v>
      </c>
      <c r="C12" s="11">
        <v>1701</v>
      </c>
      <c r="D12" s="11">
        <v>1671</v>
      </c>
      <c r="E12" s="12">
        <v>23285</v>
      </c>
      <c r="F12" s="13">
        <v>11752</v>
      </c>
      <c r="G12" s="14">
        <v>11533</v>
      </c>
      <c r="H12" s="16" t="s">
        <v>62</v>
      </c>
      <c r="I12" s="17">
        <v>6345</v>
      </c>
      <c r="J12" s="17">
        <v>3234</v>
      </c>
      <c r="K12" s="17">
        <v>3111</v>
      </c>
      <c r="L12" s="12">
        <v>266511</v>
      </c>
      <c r="M12" s="13">
        <v>135787</v>
      </c>
      <c r="N12" s="14">
        <v>130724</v>
      </c>
      <c r="O12" s="16" t="s">
        <v>63</v>
      </c>
      <c r="P12" s="11">
        <v>4144</v>
      </c>
      <c r="Q12" s="17">
        <v>1741</v>
      </c>
      <c r="R12" s="17">
        <v>2403</v>
      </c>
      <c r="S12" s="12">
        <f>SUM(S13:S17)</f>
        <v>319085</v>
      </c>
      <c r="T12" s="13">
        <f>SUM(T13:T17)</f>
        <v>134039</v>
      </c>
      <c r="U12" s="14">
        <f>SUM(U13:U17)</f>
        <v>185046</v>
      </c>
    </row>
    <row r="13" spans="1:26" ht="15" customHeight="1" x14ac:dyDescent="0.4">
      <c r="A13" s="31">
        <v>5</v>
      </c>
      <c r="B13" s="11">
        <v>751</v>
      </c>
      <c r="C13" s="19">
        <v>374</v>
      </c>
      <c r="D13" s="19">
        <v>377</v>
      </c>
      <c r="E13" s="12">
        <v>3755</v>
      </c>
      <c r="F13" s="20">
        <v>1870</v>
      </c>
      <c r="G13" s="21">
        <v>1885</v>
      </c>
      <c r="H13" s="34">
        <v>40</v>
      </c>
      <c r="I13" s="17">
        <v>1271</v>
      </c>
      <c r="J13" s="19">
        <v>649</v>
      </c>
      <c r="K13" s="19">
        <v>622</v>
      </c>
      <c r="L13" s="12">
        <v>50840</v>
      </c>
      <c r="M13" s="20">
        <v>25960</v>
      </c>
      <c r="N13" s="21">
        <v>24880</v>
      </c>
      <c r="O13" s="22">
        <v>75</v>
      </c>
      <c r="P13" s="11">
        <v>765</v>
      </c>
      <c r="Q13" s="19">
        <v>333</v>
      </c>
      <c r="R13" s="19">
        <v>432</v>
      </c>
      <c r="S13" s="12">
        <f>SUM(T13:U13)</f>
        <v>57375</v>
      </c>
      <c r="T13" s="20">
        <f>SUMPRODUCT(O13*Q13)</f>
        <v>24975</v>
      </c>
      <c r="U13" s="21">
        <f>SUMPRODUCT(O13*R13)</f>
        <v>32400</v>
      </c>
    </row>
    <row r="14" spans="1:26" ht="15" customHeight="1" x14ac:dyDescent="0.4">
      <c r="A14" s="31">
        <v>6</v>
      </c>
      <c r="B14" s="11">
        <v>694</v>
      </c>
      <c r="C14" s="19">
        <v>347</v>
      </c>
      <c r="D14" s="19">
        <v>347</v>
      </c>
      <c r="E14" s="12">
        <v>4164</v>
      </c>
      <c r="F14" s="20">
        <v>2082</v>
      </c>
      <c r="G14" s="21">
        <v>2082</v>
      </c>
      <c r="H14" s="34">
        <v>41</v>
      </c>
      <c r="I14" s="17">
        <v>1229</v>
      </c>
      <c r="J14" s="19">
        <v>627</v>
      </c>
      <c r="K14" s="19">
        <v>602</v>
      </c>
      <c r="L14" s="12">
        <v>50389</v>
      </c>
      <c r="M14" s="20">
        <v>25707</v>
      </c>
      <c r="N14" s="21">
        <v>24682</v>
      </c>
      <c r="O14" s="22">
        <v>76</v>
      </c>
      <c r="P14" s="11">
        <v>884</v>
      </c>
      <c r="Q14" s="19">
        <v>368</v>
      </c>
      <c r="R14" s="19">
        <v>516</v>
      </c>
      <c r="S14" s="12">
        <f>SUM(T14:U14)</f>
        <v>67184</v>
      </c>
      <c r="T14" s="20">
        <f>SUMPRODUCT(O14*Q14)</f>
        <v>27968</v>
      </c>
      <c r="U14" s="21">
        <f>SUMPRODUCT(O14*R14)</f>
        <v>39216</v>
      </c>
    </row>
    <row r="15" spans="1:26" ht="15" customHeight="1" x14ac:dyDescent="0.4">
      <c r="A15" s="31">
        <v>7</v>
      </c>
      <c r="B15" s="11">
        <v>667</v>
      </c>
      <c r="C15" s="19">
        <v>350</v>
      </c>
      <c r="D15" s="19">
        <v>317</v>
      </c>
      <c r="E15" s="12">
        <v>4669</v>
      </c>
      <c r="F15" s="20">
        <v>2450</v>
      </c>
      <c r="G15" s="21">
        <v>2219</v>
      </c>
      <c r="H15" s="34">
        <v>42</v>
      </c>
      <c r="I15" s="17">
        <v>1311</v>
      </c>
      <c r="J15" s="19">
        <v>695</v>
      </c>
      <c r="K15" s="19">
        <v>616</v>
      </c>
      <c r="L15" s="12">
        <v>55062</v>
      </c>
      <c r="M15" s="20">
        <v>29190</v>
      </c>
      <c r="N15" s="21">
        <v>25872</v>
      </c>
      <c r="O15" s="22">
        <v>77</v>
      </c>
      <c r="P15" s="11">
        <v>863</v>
      </c>
      <c r="Q15" s="19">
        <v>358</v>
      </c>
      <c r="R15" s="19">
        <v>505</v>
      </c>
      <c r="S15" s="12">
        <f>SUM(T15:U15)</f>
        <v>66451</v>
      </c>
      <c r="T15" s="20">
        <f>SUMPRODUCT(O15*Q15)</f>
        <v>27566</v>
      </c>
      <c r="U15" s="21">
        <f>SUMPRODUCT(O15*R15)</f>
        <v>38885</v>
      </c>
    </row>
    <row r="16" spans="1:26" ht="15" customHeight="1" x14ac:dyDescent="0.4">
      <c r="A16" s="31">
        <v>8</v>
      </c>
      <c r="B16" s="11">
        <v>643</v>
      </c>
      <c r="C16" s="19">
        <v>320</v>
      </c>
      <c r="D16" s="19">
        <v>323</v>
      </c>
      <c r="E16" s="12">
        <v>5144</v>
      </c>
      <c r="F16" s="20">
        <v>2560</v>
      </c>
      <c r="G16" s="21">
        <v>2584</v>
      </c>
      <c r="H16" s="34">
        <v>43</v>
      </c>
      <c r="I16" s="17">
        <v>1276</v>
      </c>
      <c r="J16" s="19">
        <v>642</v>
      </c>
      <c r="K16" s="19">
        <v>634</v>
      </c>
      <c r="L16" s="12">
        <v>54868</v>
      </c>
      <c r="M16" s="20">
        <v>27606</v>
      </c>
      <c r="N16" s="21">
        <v>27262</v>
      </c>
      <c r="O16" s="22">
        <v>78</v>
      </c>
      <c r="P16" s="11">
        <v>853</v>
      </c>
      <c r="Q16" s="19">
        <v>348</v>
      </c>
      <c r="R16" s="19">
        <v>505</v>
      </c>
      <c r="S16" s="12">
        <f>SUM(T16:U16)</f>
        <v>66534</v>
      </c>
      <c r="T16" s="20">
        <f>SUMPRODUCT(O16*Q16)</f>
        <v>27144</v>
      </c>
      <c r="U16" s="21">
        <f>SUMPRODUCT(O16*R16)</f>
        <v>39390</v>
      </c>
    </row>
    <row r="17" spans="1:21" ht="15" customHeight="1" x14ac:dyDescent="0.4">
      <c r="A17" s="31">
        <v>9</v>
      </c>
      <c r="B17" s="11">
        <v>617</v>
      </c>
      <c r="C17" s="19">
        <v>310</v>
      </c>
      <c r="D17" s="19">
        <v>307</v>
      </c>
      <c r="E17" s="12">
        <v>5553</v>
      </c>
      <c r="F17" s="20">
        <v>2790</v>
      </c>
      <c r="G17" s="21">
        <v>2763</v>
      </c>
      <c r="H17" s="34">
        <v>44</v>
      </c>
      <c r="I17" s="17">
        <v>1258</v>
      </c>
      <c r="J17" s="19">
        <v>621</v>
      </c>
      <c r="K17" s="19">
        <v>637</v>
      </c>
      <c r="L17" s="12">
        <v>55352</v>
      </c>
      <c r="M17" s="20">
        <v>27324</v>
      </c>
      <c r="N17" s="21">
        <v>28028</v>
      </c>
      <c r="O17" s="22">
        <v>79</v>
      </c>
      <c r="P17" s="11">
        <v>779</v>
      </c>
      <c r="Q17" s="19">
        <v>334</v>
      </c>
      <c r="R17" s="19">
        <v>445</v>
      </c>
      <c r="S17" s="12">
        <f>SUM(T17:U17)</f>
        <v>61541</v>
      </c>
      <c r="T17" s="20">
        <f>SUMPRODUCT(O17*Q17)</f>
        <v>26386</v>
      </c>
      <c r="U17" s="21">
        <f>SUMPRODUCT(O17*R17)</f>
        <v>35155</v>
      </c>
    </row>
    <row r="18" spans="1:21" ht="15" customHeight="1" x14ac:dyDescent="0.4">
      <c r="A18" s="16" t="s">
        <v>28</v>
      </c>
      <c r="B18" s="11">
        <v>2985</v>
      </c>
      <c r="C18" s="11">
        <v>1557</v>
      </c>
      <c r="D18" s="11">
        <v>1428</v>
      </c>
      <c r="E18" s="12">
        <v>35674</v>
      </c>
      <c r="F18" s="13">
        <v>18592</v>
      </c>
      <c r="G18" s="14">
        <v>17082</v>
      </c>
      <c r="H18" s="16" t="s">
        <v>64</v>
      </c>
      <c r="I18" s="17">
        <v>6796</v>
      </c>
      <c r="J18" s="17">
        <v>3399</v>
      </c>
      <c r="K18" s="17">
        <v>3397</v>
      </c>
      <c r="L18" s="12">
        <v>319481</v>
      </c>
      <c r="M18" s="13">
        <v>159789</v>
      </c>
      <c r="N18" s="14">
        <v>159692</v>
      </c>
      <c r="O18" s="16" t="s">
        <v>65</v>
      </c>
      <c r="P18" s="11">
        <v>3311</v>
      </c>
      <c r="Q18" s="17">
        <v>1323</v>
      </c>
      <c r="R18" s="17">
        <v>1988</v>
      </c>
      <c r="S18" s="12">
        <f>SUM(S19:S23)</f>
        <v>271466</v>
      </c>
      <c r="T18" s="13">
        <f>SUM(T19:T23)</f>
        <v>108429</v>
      </c>
      <c r="U18" s="14">
        <f>SUM(U19:U23)</f>
        <v>163037</v>
      </c>
    </row>
    <row r="19" spans="1:21" ht="15" customHeight="1" x14ac:dyDescent="0.4">
      <c r="A19" s="31">
        <v>10</v>
      </c>
      <c r="B19" s="11">
        <v>598</v>
      </c>
      <c r="C19" s="19">
        <v>319</v>
      </c>
      <c r="D19" s="19">
        <v>279</v>
      </c>
      <c r="E19" s="12">
        <v>5980</v>
      </c>
      <c r="F19" s="20">
        <v>3190</v>
      </c>
      <c r="G19" s="21">
        <v>2790</v>
      </c>
      <c r="H19" s="34">
        <v>45</v>
      </c>
      <c r="I19" s="17">
        <v>1332</v>
      </c>
      <c r="J19" s="19">
        <v>664</v>
      </c>
      <c r="K19" s="19">
        <v>668</v>
      </c>
      <c r="L19" s="12">
        <v>59940</v>
      </c>
      <c r="M19" s="20">
        <v>29880</v>
      </c>
      <c r="N19" s="21">
        <v>30060</v>
      </c>
      <c r="O19" s="22">
        <v>80</v>
      </c>
      <c r="P19" s="11">
        <v>705</v>
      </c>
      <c r="Q19" s="19">
        <v>291</v>
      </c>
      <c r="R19" s="19">
        <v>414</v>
      </c>
      <c r="S19" s="12">
        <f>SUM(T19:U19)</f>
        <v>56400</v>
      </c>
      <c r="T19" s="20">
        <f>SUMPRODUCT(O19*Q19)</f>
        <v>23280</v>
      </c>
      <c r="U19" s="21">
        <f>SUMPRODUCT(O19*R19)</f>
        <v>33120</v>
      </c>
    </row>
    <row r="20" spans="1:21" ht="15" customHeight="1" x14ac:dyDescent="0.4">
      <c r="A20" s="31">
        <v>11</v>
      </c>
      <c r="B20" s="11">
        <v>639</v>
      </c>
      <c r="C20" s="19">
        <v>337</v>
      </c>
      <c r="D20" s="19">
        <v>302</v>
      </c>
      <c r="E20" s="12">
        <v>7029</v>
      </c>
      <c r="F20" s="20">
        <v>3707</v>
      </c>
      <c r="G20" s="21">
        <v>3322</v>
      </c>
      <c r="H20" s="34">
        <v>46</v>
      </c>
      <c r="I20" s="17">
        <v>1328</v>
      </c>
      <c r="J20" s="19">
        <v>658</v>
      </c>
      <c r="K20" s="19">
        <v>670</v>
      </c>
      <c r="L20" s="12">
        <v>61088</v>
      </c>
      <c r="M20" s="20">
        <v>30268</v>
      </c>
      <c r="N20" s="21">
        <v>30820</v>
      </c>
      <c r="O20" s="22">
        <v>81</v>
      </c>
      <c r="P20" s="11">
        <v>632</v>
      </c>
      <c r="Q20" s="19">
        <v>258</v>
      </c>
      <c r="R20" s="19">
        <v>374</v>
      </c>
      <c r="S20" s="12">
        <f>SUM(T20:U20)</f>
        <v>51192</v>
      </c>
      <c r="T20" s="20">
        <f>SUMPRODUCT(O20*Q20)</f>
        <v>20898</v>
      </c>
      <c r="U20" s="21">
        <f>SUMPRODUCT(O20*R20)</f>
        <v>30294</v>
      </c>
    </row>
    <row r="21" spans="1:21" ht="15" customHeight="1" x14ac:dyDescent="0.4">
      <c r="A21" s="31">
        <v>12</v>
      </c>
      <c r="B21" s="11">
        <v>615</v>
      </c>
      <c r="C21" s="19">
        <v>312</v>
      </c>
      <c r="D21" s="19">
        <v>303</v>
      </c>
      <c r="E21" s="12">
        <v>7380</v>
      </c>
      <c r="F21" s="20">
        <v>3744</v>
      </c>
      <c r="G21" s="21">
        <v>3636</v>
      </c>
      <c r="H21" s="34">
        <v>47</v>
      </c>
      <c r="I21" s="17">
        <v>1419</v>
      </c>
      <c r="J21" s="19">
        <v>714</v>
      </c>
      <c r="K21" s="19">
        <v>705</v>
      </c>
      <c r="L21" s="12">
        <v>66693</v>
      </c>
      <c r="M21" s="20">
        <v>33558</v>
      </c>
      <c r="N21" s="21">
        <v>33135</v>
      </c>
      <c r="O21" s="22">
        <v>82</v>
      </c>
      <c r="P21" s="11">
        <v>656</v>
      </c>
      <c r="Q21" s="19">
        <v>261</v>
      </c>
      <c r="R21" s="19">
        <v>395</v>
      </c>
      <c r="S21" s="12">
        <f>SUM(T21:U21)</f>
        <v>53792</v>
      </c>
      <c r="T21" s="20">
        <f>SUMPRODUCT(O21*Q21)</f>
        <v>21402</v>
      </c>
      <c r="U21" s="21">
        <f>SUMPRODUCT(O21*R21)</f>
        <v>32390</v>
      </c>
    </row>
    <row r="22" spans="1:21" ht="15" customHeight="1" x14ac:dyDescent="0.4">
      <c r="A22" s="31">
        <v>13</v>
      </c>
      <c r="B22" s="11">
        <v>577</v>
      </c>
      <c r="C22" s="19">
        <v>295</v>
      </c>
      <c r="D22" s="19">
        <v>282</v>
      </c>
      <c r="E22" s="12">
        <v>7501</v>
      </c>
      <c r="F22" s="20">
        <v>3835</v>
      </c>
      <c r="G22" s="21">
        <v>3666</v>
      </c>
      <c r="H22" s="34">
        <v>48</v>
      </c>
      <c r="I22" s="17">
        <v>1373</v>
      </c>
      <c r="J22" s="19">
        <v>704</v>
      </c>
      <c r="K22" s="19">
        <v>669</v>
      </c>
      <c r="L22" s="12">
        <v>65904</v>
      </c>
      <c r="M22" s="20">
        <v>33792</v>
      </c>
      <c r="N22" s="21">
        <v>32112</v>
      </c>
      <c r="O22" s="22">
        <v>83</v>
      </c>
      <c r="P22" s="11">
        <v>630</v>
      </c>
      <c r="Q22" s="19">
        <v>243</v>
      </c>
      <c r="R22" s="19">
        <v>387</v>
      </c>
      <c r="S22" s="12">
        <f>SUM(T22:U22)</f>
        <v>52290</v>
      </c>
      <c r="T22" s="20">
        <f>SUMPRODUCT(O22*Q22)</f>
        <v>20169</v>
      </c>
      <c r="U22" s="21">
        <f>SUMPRODUCT(O22*R22)</f>
        <v>32121</v>
      </c>
    </row>
    <row r="23" spans="1:21" ht="15" customHeight="1" x14ac:dyDescent="0.4">
      <c r="A23" s="31">
        <v>14</v>
      </c>
      <c r="B23" s="11">
        <v>556</v>
      </c>
      <c r="C23" s="19">
        <v>294</v>
      </c>
      <c r="D23" s="19">
        <v>262</v>
      </c>
      <c r="E23" s="12">
        <v>7784</v>
      </c>
      <c r="F23" s="20">
        <v>4116</v>
      </c>
      <c r="G23" s="21">
        <v>3668</v>
      </c>
      <c r="H23" s="34">
        <v>49</v>
      </c>
      <c r="I23" s="17">
        <v>1344</v>
      </c>
      <c r="J23" s="19">
        <v>659</v>
      </c>
      <c r="K23" s="19">
        <v>685</v>
      </c>
      <c r="L23" s="12">
        <v>65856</v>
      </c>
      <c r="M23" s="20">
        <v>32291</v>
      </c>
      <c r="N23" s="21">
        <v>33565</v>
      </c>
      <c r="O23" s="22">
        <v>84</v>
      </c>
      <c r="P23" s="11">
        <v>688</v>
      </c>
      <c r="Q23" s="19">
        <v>270</v>
      </c>
      <c r="R23" s="19">
        <v>418</v>
      </c>
      <c r="S23" s="12">
        <f>SUM(T23:U23)</f>
        <v>57792</v>
      </c>
      <c r="T23" s="20">
        <f>SUMPRODUCT(O23*Q23)</f>
        <v>22680</v>
      </c>
      <c r="U23" s="21">
        <f>SUMPRODUCT(O23*R23)</f>
        <v>35112</v>
      </c>
    </row>
    <row r="24" spans="1:21" ht="15" customHeight="1" x14ac:dyDescent="0.4">
      <c r="A24" s="16" t="s">
        <v>29</v>
      </c>
      <c r="B24" s="11">
        <v>3235</v>
      </c>
      <c r="C24" s="11">
        <v>1643</v>
      </c>
      <c r="D24" s="11">
        <v>1592</v>
      </c>
      <c r="E24" s="12">
        <v>55152</v>
      </c>
      <c r="F24" s="13">
        <v>28078</v>
      </c>
      <c r="G24" s="14">
        <v>27074</v>
      </c>
      <c r="H24" s="16" t="s">
        <v>66</v>
      </c>
      <c r="I24" s="17">
        <v>6542</v>
      </c>
      <c r="J24" s="17">
        <v>3377</v>
      </c>
      <c r="K24" s="17">
        <v>3165</v>
      </c>
      <c r="L24" s="12">
        <v>339581</v>
      </c>
      <c r="M24" s="13">
        <v>175429</v>
      </c>
      <c r="N24" s="14">
        <v>164152</v>
      </c>
      <c r="O24" s="16" t="s">
        <v>67</v>
      </c>
      <c r="P24" s="11">
        <v>2329</v>
      </c>
      <c r="Q24" s="17">
        <v>858</v>
      </c>
      <c r="R24" s="17">
        <v>1471</v>
      </c>
      <c r="S24" s="12">
        <f>SUM(S25:S29)</f>
        <v>202013</v>
      </c>
      <c r="T24" s="13">
        <f>SUM(T25:T29)</f>
        <v>74411</v>
      </c>
      <c r="U24" s="14">
        <f>SUM(U25:U29)</f>
        <v>127602</v>
      </c>
    </row>
    <row r="25" spans="1:21" ht="15" customHeight="1" x14ac:dyDescent="0.4">
      <c r="A25" s="31">
        <v>15</v>
      </c>
      <c r="B25" s="11">
        <v>643</v>
      </c>
      <c r="C25" s="19">
        <v>302</v>
      </c>
      <c r="D25" s="19">
        <v>341</v>
      </c>
      <c r="E25" s="12">
        <v>9645</v>
      </c>
      <c r="F25" s="20">
        <v>4530</v>
      </c>
      <c r="G25" s="21">
        <v>5115</v>
      </c>
      <c r="H25" s="34">
        <v>50</v>
      </c>
      <c r="I25" s="17">
        <v>1392</v>
      </c>
      <c r="J25" s="19">
        <v>690</v>
      </c>
      <c r="K25" s="19">
        <v>702</v>
      </c>
      <c r="L25" s="12">
        <v>69600</v>
      </c>
      <c r="M25" s="20">
        <v>34500</v>
      </c>
      <c r="N25" s="21">
        <v>35100</v>
      </c>
      <c r="O25" s="22">
        <v>85</v>
      </c>
      <c r="P25" s="11">
        <v>596</v>
      </c>
      <c r="Q25" s="19">
        <v>214</v>
      </c>
      <c r="R25" s="19">
        <v>382</v>
      </c>
      <c r="S25" s="12">
        <f>SUM(T25:U25)</f>
        <v>50660</v>
      </c>
      <c r="T25" s="20">
        <f>SUMPRODUCT(O25*Q25)</f>
        <v>18190</v>
      </c>
      <c r="U25" s="21">
        <f>SUMPRODUCT(O25*R25)</f>
        <v>32470</v>
      </c>
    </row>
    <row r="26" spans="1:21" ht="15" customHeight="1" x14ac:dyDescent="0.4">
      <c r="A26" s="31">
        <v>16</v>
      </c>
      <c r="B26" s="11">
        <v>620</v>
      </c>
      <c r="C26" s="19">
        <v>322</v>
      </c>
      <c r="D26" s="19">
        <v>298</v>
      </c>
      <c r="E26" s="12">
        <v>9920</v>
      </c>
      <c r="F26" s="20">
        <v>5152</v>
      </c>
      <c r="G26" s="21">
        <v>4768</v>
      </c>
      <c r="H26" s="34">
        <v>51</v>
      </c>
      <c r="I26" s="17">
        <v>1405</v>
      </c>
      <c r="J26" s="19">
        <v>730</v>
      </c>
      <c r="K26" s="19">
        <v>675</v>
      </c>
      <c r="L26" s="12">
        <v>71655</v>
      </c>
      <c r="M26" s="20">
        <v>37230</v>
      </c>
      <c r="N26" s="21">
        <v>34425</v>
      </c>
      <c r="O26" s="22">
        <v>86</v>
      </c>
      <c r="P26" s="11">
        <v>507</v>
      </c>
      <c r="Q26" s="19">
        <v>191</v>
      </c>
      <c r="R26" s="19">
        <v>316</v>
      </c>
      <c r="S26" s="12">
        <f>SUM(T26:U26)</f>
        <v>43602</v>
      </c>
      <c r="T26" s="20">
        <f>SUMPRODUCT(O26*Q26)</f>
        <v>16426</v>
      </c>
      <c r="U26" s="21">
        <f>SUMPRODUCT(O26*R26)</f>
        <v>27176</v>
      </c>
    </row>
    <row r="27" spans="1:21" ht="15" customHeight="1" x14ac:dyDescent="0.4">
      <c r="A27" s="31">
        <v>17</v>
      </c>
      <c r="B27" s="11">
        <v>609</v>
      </c>
      <c r="C27" s="19">
        <v>316</v>
      </c>
      <c r="D27" s="19">
        <v>293</v>
      </c>
      <c r="E27" s="12">
        <v>10353</v>
      </c>
      <c r="F27" s="20">
        <v>5372</v>
      </c>
      <c r="G27" s="21">
        <v>4981</v>
      </c>
      <c r="H27" s="34">
        <v>52</v>
      </c>
      <c r="I27" s="17">
        <v>1359</v>
      </c>
      <c r="J27" s="19">
        <v>680</v>
      </c>
      <c r="K27" s="19">
        <v>679</v>
      </c>
      <c r="L27" s="12">
        <v>70668</v>
      </c>
      <c r="M27" s="20">
        <v>35360</v>
      </c>
      <c r="N27" s="21">
        <v>35308</v>
      </c>
      <c r="O27" s="22">
        <v>87</v>
      </c>
      <c r="P27" s="11">
        <v>478</v>
      </c>
      <c r="Q27" s="19">
        <v>182</v>
      </c>
      <c r="R27" s="19">
        <v>296</v>
      </c>
      <c r="S27" s="12">
        <f>SUM(T27:U27)</f>
        <v>41586</v>
      </c>
      <c r="T27" s="20">
        <f>SUMPRODUCT(O27*Q27)</f>
        <v>15834</v>
      </c>
      <c r="U27" s="21">
        <f>SUMPRODUCT(O27*R27)</f>
        <v>25752</v>
      </c>
    </row>
    <row r="28" spans="1:21" ht="15" customHeight="1" x14ac:dyDescent="0.4">
      <c r="A28" s="31">
        <v>18</v>
      </c>
      <c r="B28" s="11">
        <v>663</v>
      </c>
      <c r="C28" s="19">
        <v>333</v>
      </c>
      <c r="D28" s="19">
        <v>330</v>
      </c>
      <c r="E28" s="12">
        <v>11934</v>
      </c>
      <c r="F28" s="20">
        <v>5994</v>
      </c>
      <c r="G28" s="21">
        <v>5940</v>
      </c>
      <c r="H28" s="34">
        <v>53</v>
      </c>
      <c r="I28" s="17">
        <v>1186</v>
      </c>
      <c r="J28" s="19">
        <v>619</v>
      </c>
      <c r="K28" s="19">
        <v>567</v>
      </c>
      <c r="L28" s="12">
        <v>62858</v>
      </c>
      <c r="M28" s="20">
        <v>32807</v>
      </c>
      <c r="N28" s="21">
        <v>30051</v>
      </c>
      <c r="O28" s="22">
        <v>88</v>
      </c>
      <c r="P28" s="11">
        <v>407</v>
      </c>
      <c r="Q28" s="19">
        <v>158</v>
      </c>
      <c r="R28" s="19">
        <v>249</v>
      </c>
      <c r="S28" s="12">
        <f>SUM(T28:U28)</f>
        <v>35816</v>
      </c>
      <c r="T28" s="20">
        <f>SUMPRODUCT(O28*Q28)</f>
        <v>13904</v>
      </c>
      <c r="U28" s="21">
        <f>SUMPRODUCT(O28*R28)</f>
        <v>21912</v>
      </c>
    </row>
    <row r="29" spans="1:21" ht="15" customHeight="1" x14ac:dyDescent="0.4">
      <c r="A29" s="31">
        <v>19</v>
      </c>
      <c r="B29" s="11">
        <v>700</v>
      </c>
      <c r="C29" s="19">
        <v>370</v>
      </c>
      <c r="D29" s="19">
        <v>330</v>
      </c>
      <c r="E29" s="12">
        <v>13300</v>
      </c>
      <c r="F29" s="20">
        <v>7030</v>
      </c>
      <c r="G29" s="21">
        <v>6270</v>
      </c>
      <c r="H29" s="34">
        <v>54</v>
      </c>
      <c r="I29" s="17">
        <v>1200</v>
      </c>
      <c r="J29" s="19">
        <v>658</v>
      </c>
      <c r="K29" s="19">
        <v>542</v>
      </c>
      <c r="L29" s="12">
        <v>64800</v>
      </c>
      <c r="M29" s="20">
        <v>35532</v>
      </c>
      <c r="N29" s="21">
        <v>29268</v>
      </c>
      <c r="O29" s="22">
        <v>89</v>
      </c>
      <c r="P29" s="11">
        <v>341</v>
      </c>
      <c r="Q29" s="19">
        <v>113</v>
      </c>
      <c r="R29" s="19">
        <v>228</v>
      </c>
      <c r="S29" s="12">
        <f>SUM(T29:U29)</f>
        <v>30349</v>
      </c>
      <c r="T29" s="20">
        <f>SUMPRODUCT(O29*Q29)</f>
        <v>10057</v>
      </c>
      <c r="U29" s="21">
        <f>SUMPRODUCT(O29*R29)</f>
        <v>20292</v>
      </c>
    </row>
    <row r="30" spans="1:21" ht="15" customHeight="1" x14ac:dyDescent="0.4">
      <c r="A30" s="16" t="s">
        <v>30</v>
      </c>
      <c r="B30" s="11">
        <v>4976</v>
      </c>
      <c r="C30" s="11">
        <v>2423</v>
      </c>
      <c r="D30" s="11">
        <v>2553</v>
      </c>
      <c r="E30" s="12">
        <v>109970</v>
      </c>
      <c r="F30" s="13">
        <v>53408</v>
      </c>
      <c r="G30" s="14">
        <v>56562</v>
      </c>
      <c r="H30" s="16" t="s">
        <v>68</v>
      </c>
      <c r="I30" s="17">
        <v>5280</v>
      </c>
      <c r="J30" s="11">
        <v>2735</v>
      </c>
      <c r="K30" s="11">
        <v>2545</v>
      </c>
      <c r="L30" s="12">
        <v>300215</v>
      </c>
      <c r="M30" s="13">
        <v>155382</v>
      </c>
      <c r="N30" s="14">
        <v>144833</v>
      </c>
      <c r="O30" s="16" t="s">
        <v>69</v>
      </c>
      <c r="P30" s="11">
        <v>984</v>
      </c>
      <c r="Q30" s="17">
        <v>291</v>
      </c>
      <c r="R30" s="17">
        <v>693</v>
      </c>
      <c r="S30" s="12">
        <f>SUM(S31:S35)</f>
        <v>90164</v>
      </c>
      <c r="T30" s="13">
        <f>SUM(T31:T35)</f>
        <v>26672</v>
      </c>
      <c r="U30" s="14">
        <f>SUM(U31:U35)</f>
        <v>63492</v>
      </c>
    </row>
    <row r="31" spans="1:21" ht="15" customHeight="1" x14ac:dyDescent="0.4">
      <c r="A31" s="31">
        <v>20</v>
      </c>
      <c r="B31" s="11">
        <v>829</v>
      </c>
      <c r="C31" s="19">
        <v>425</v>
      </c>
      <c r="D31" s="19">
        <v>404</v>
      </c>
      <c r="E31" s="12">
        <v>16580</v>
      </c>
      <c r="F31" s="20">
        <v>8500</v>
      </c>
      <c r="G31" s="21">
        <v>8080</v>
      </c>
      <c r="H31" s="34">
        <v>55</v>
      </c>
      <c r="I31" s="17">
        <v>1256</v>
      </c>
      <c r="J31" s="19">
        <v>672</v>
      </c>
      <c r="K31" s="19">
        <v>584</v>
      </c>
      <c r="L31" s="12">
        <v>69080</v>
      </c>
      <c r="M31" s="20">
        <v>36960</v>
      </c>
      <c r="N31" s="21">
        <v>32120</v>
      </c>
      <c r="O31" s="22">
        <v>90</v>
      </c>
      <c r="P31" s="11">
        <v>266</v>
      </c>
      <c r="Q31" s="19">
        <v>73</v>
      </c>
      <c r="R31" s="19">
        <v>193</v>
      </c>
      <c r="S31" s="12">
        <f>SUM(T31:U31)</f>
        <v>23940</v>
      </c>
      <c r="T31" s="20">
        <f>SUMPRODUCT(O31*Q31)</f>
        <v>6570</v>
      </c>
      <c r="U31" s="21">
        <f>SUMPRODUCT(O31*R31)</f>
        <v>17370</v>
      </c>
    </row>
    <row r="32" spans="1:21" ht="15" customHeight="1" x14ac:dyDescent="0.4">
      <c r="A32" s="31">
        <v>21</v>
      </c>
      <c r="B32" s="11">
        <v>982</v>
      </c>
      <c r="C32" s="19">
        <v>507</v>
      </c>
      <c r="D32" s="19">
        <v>475</v>
      </c>
      <c r="E32" s="12">
        <v>20622</v>
      </c>
      <c r="F32" s="20">
        <v>10647</v>
      </c>
      <c r="G32" s="21">
        <v>9975</v>
      </c>
      <c r="H32" s="34">
        <v>56</v>
      </c>
      <c r="I32" s="17">
        <v>1109</v>
      </c>
      <c r="J32" s="19">
        <v>600</v>
      </c>
      <c r="K32" s="19">
        <v>509</v>
      </c>
      <c r="L32" s="12">
        <v>62104</v>
      </c>
      <c r="M32" s="20">
        <v>33600</v>
      </c>
      <c r="N32" s="21">
        <v>28504</v>
      </c>
      <c r="O32" s="22">
        <v>91</v>
      </c>
      <c r="P32" s="11">
        <v>232</v>
      </c>
      <c r="Q32" s="19">
        <v>77</v>
      </c>
      <c r="R32" s="19">
        <v>155</v>
      </c>
      <c r="S32" s="12">
        <f>SUM(T32:U32)</f>
        <v>21112</v>
      </c>
      <c r="T32" s="20">
        <f>SUMPRODUCT(O32*Q32)</f>
        <v>7007</v>
      </c>
      <c r="U32" s="21">
        <f>SUMPRODUCT(O32*R32)</f>
        <v>14105</v>
      </c>
    </row>
    <row r="33" spans="1:26" ht="15" customHeight="1" x14ac:dyDescent="0.4">
      <c r="A33" s="31">
        <v>22</v>
      </c>
      <c r="B33" s="11">
        <v>1066</v>
      </c>
      <c r="C33" s="19">
        <v>529</v>
      </c>
      <c r="D33" s="19">
        <v>537</v>
      </c>
      <c r="E33" s="12">
        <v>23452</v>
      </c>
      <c r="F33" s="20">
        <v>11638</v>
      </c>
      <c r="G33" s="21">
        <v>11814</v>
      </c>
      <c r="H33" s="34">
        <v>57</v>
      </c>
      <c r="I33" s="17">
        <v>1009</v>
      </c>
      <c r="J33" s="19">
        <v>508</v>
      </c>
      <c r="K33" s="19">
        <v>501</v>
      </c>
      <c r="L33" s="12">
        <v>57513</v>
      </c>
      <c r="M33" s="20">
        <v>28956</v>
      </c>
      <c r="N33" s="21">
        <v>28557</v>
      </c>
      <c r="O33" s="22">
        <v>92</v>
      </c>
      <c r="P33" s="11">
        <v>201</v>
      </c>
      <c r="Q33" s="19">
        <v>55</v>
      </c>
      <c r="R33" s="19">
        <v>146</v>
      </c>
      <c r="S33" s="12">
        <f>SUM(T33:U33)</f>
        <v>18492</v>
      </c>
      <c r="T33" s="20">
        <f>SUMPRODUCT(O33*Q33)</f>
        <v>5060</v>
      </c>
      <c r="U33" s="21">
        <f>SUMPRODUCT(O33*R33)</f>
        <v>13432</v>
      </c>
    </row>
    <row r="34" spans="1:26" ht="15" customHeight="1" x14ac:dyDescent="0.4">
      <c r="A34" s="31">
        <v>23</v>
      </c>
      <c r="B34" s="11">
        <v>1060</v>
      </c>
      <c r="C34" s="19">
        <v>465</v>
      </c>
      <c r="D34" s="19">
        <v>595</v>
      </c>
      <c r="E34" s="12">
        <v>24380</v>
      </c>
      <c r="F34" s="20">
        <v>10695</v>
      </c>
      <c r="G34" s="21">
        <v>13685</v>
      </c>
      <c r="H34" s="34">
        <v>58</v>
      </c>
      <c r="I34" s="17">
        <v>936</v>
      </c>
      <c r="J34" s="19">
        <v>479</v>
      </c>
      <c r="K34" s="19">
        <v>457</v>
      </c>
      <c r="L34" s="12">
        <v>54288</v>
      </c>
      <c r="M34" s="20">
        <v>27782</v>
      </c>
      <c r="N34" s="21">
        <v>26506</v>
      </c>
      <c r="O34" s="22">
        <v>93</v>
      </c>
      <c r="P34" s="11">
        <v>170</v>
      </c>
      <c r="Q34" s="19">
        <v>49</v>
      </c>
      <c r="R34" s="19">
        <v>121</v>
      </c>
      <c r="S34" s="12">
        <f>SUM(T34:U34)</f>
        <v>15810</v>
      </c>
      <c r="T34" s="20">
        <f>SUMPRODUCT(O34*Q34)</f>
        <v>4557</v>
      </c>
      <c r="U34" s="21">
        <f>SUMPRODUCT(O34*R34)</f>
        <v>11253</v>
      </c>
    </row>
    <row r="35" spans="1:26" ht="15" customHeight="1" x14ac:dyDescent="0.4">
      <c r="A35" s="31">
        <v>24</v>
      </c>
      <c r="B35" s="11">
        <v>1039</v>
      </c>
      <c r="C35" s="19">
        <v>497</v>
      </c>
      <c r="D35" s="19">
        <v>542</v>
      </c>
      <c r="E35" s="12">
        <v>24936</v>
      </c>
      <c r="F35" s="20">
        <v>11928</v>
      </c>
      <c r="G35" s="21">
        <v>13008</v>
      </c>
      <c r="H35" s="34">
        <v>59</v>
      </c>
      <c r="I35" s="17">
        <v>970</v>
      </c>
      <c r="J35" s="19">
        <v>476</v>
      </c>
      <c r="K35" s="19">
        <v>494</v>
      </c>
      <c r="L35" s="12">
        <v>57230</v>
      </c>
      <c r="M35" s="20">
        <v>28084</v>
      </c>
      <c r="N35" s="21">
        <v>29146</v>
      </c>
      <c r="O35" s="22">
        <v>94</v>
      </c>
      <c r="P35" s="11">
        <v>115</v>
      </c>
      <c r="Q35" s="19">
        <v>37</v>
      </c>
      <c r="R35" s="19">
        <v>78</v>
      </c>
      <c r="S35" s="12">
        <f>SUM(T35:U35)</f>
        <v>10810</v>
      </c>
      <c r="T35" s="20">
        <f>SUMPRODUCT(O35*Q35)</f>
        <v>3478</v>
      </c>
      <c r="U35" s="21">
        <f>SUMPRODUCT(O35*R35)</f>
        <v>7332</v>
      </c>
    </row>
    <row r="36" spans="1:26" ht="15" customHeight="1" x14ac:dyDescent="0.4">
      <c r="A36" s="16" t="s">
        <v>31</v>
      </c>
      <c r="B36" s="11">
        <v>5163</v>
      </c>
      <c r="C36" s="11">
        <v>2428</v>
      </c>
      <c r="D36" s="11">
        <v>2735</v>
      </c>
      <c r="E36" s="12">
        <v>139194</v>
      </c>
      <c r="F36" s="13">
        <v>65396</v>
      </c>
      <c r="G36" s="14">
        <v>73798</v>
      </c>
      <c r="H36" s="16" t="s">
        <v>70</v>
      </c>
      <c r="I36" s="17">
        <v>4277</v>
      </c>
      <c r="J36" s="11">
        <v>2171</v>
      </c>
      <c r="K36" s="11">
        <v>2106</v>
      </c>
      <c r="L36" s="12">
        <v>264848</v>
      </c>
      <c r="M36" s="13">
        <v>134428</v>
      </c>
      <c r="N36" s="14">
        <v>130420</v>
      </c>
      <c r="O36" s="16" t="s">
        <v>71</v>
      </c>
      <c r="P36" s="17">
        <v>258</v>
      </c>
      <c r="Q36" s="11">
        <v>71</v>
      </c>
      <c r="R36" s="11">
        <v>187</v>
      </c>
      <c r="S36" s="12">
        <f>SUM(S37:S41)</f>
        <v>24851</v>
      </c>
      <c r="T36" s="13">
        <f>SUM(T37:T41)</f>
        <v>6836</v>
      </c>
      <c r="U36" s="14">
        <f>SUM(U37:U41)</f>
        <v>18015</v>
      </c>
    </row>
    <row r="37" spans="1:26" ht="15" customHeight="1" x14ac:dyDescent="0.4">
      <c r="A37" s="31">
        <v>25</v>
      </c>
      <c r="B37" s="11">
        <v>1064</v>
      </c>
      <c r="C37" s="19">
        <v>509</v>
      </c>
      <c r="D37" s="19">
        <v>555</v>
      </c>
      <c r="E37" s="12">
        <v>26600</v>
      </c>
      <c r="F37" s="20">
        <v>12725</v>
      </c>
      <c r="G37" s="21">
        <v>13875</v>
      </c>
      <c r="H37" s="34">
        <v>60</v>
      </c>
      <c r="I37" s="17">
        <v>950</v>
      </c>
      <c r="J37" s="19">
        <v>501</v>
      </c>
      <c r="K37" s="19">
        <v>449</v>
      </c>
      <c r="L37" s="12">
        <v>57000</v>
      </c>
      <c r="M37" s="20">
        <v>30060</v>
      </c>
      <c r="N37" s="21">
        <v>26940</v>
      </c>
      <c r="O37" s="22">
        <v>95</v>
      </c>
      <c r="P37" s="11">
        <v>91</v>
      </c>
      <c r="Q37" s="19">
        <v>29</v>
      </c>
      <c r="R37" s="19">
        <v>62</v>
      </c>
      <c r="S37" s="12">
        <f>SUM(T37:U37)</f>
        <v>8645</v>
      </c>
      <c r="T37" s="20">
        <f>SUMPRODUCT(O37*Q37)</f>
        <v>2755</v>
      </c>
      <c r="U37" s="21">
        <f>SUMPRODUCT(O37*R37)</f>
        <v>5890</v>
      </c>
    </row>
    <row r="38" spans="1:26" ht="15" customHeight="1" x14ac:dyDescent="0.4">
      <c r="A38" s="31">
        <v>26</v>
      </c>
      <c r="B38" s="11">
        <v>1084</v>
      </c>
      <c r="C38" s="19">
        <v>519</v>
      </c>
      <c r="D38" s="19">
        <v>565</v>
      </c>
      <c r="E38" s="12">
        <v>28184</v>
      </c>
      <c r="F38" s="20">
        <v>13494</v>
      </c>
      <c r="G38" s="21">
        <v>14690</v>
      </c>
      <c r="H38" s="34">
        <v>61</v>
      </c>
      <c r="I38" s="17">
        <v>873</v>
      </c>
      <c r="J38" s="19">
        <v>426</v>
      </c>
      <c r="K38" s="19">
        <v>447</v>
      </c>
      <c r="L38" s="12">
        <v>53253</v>
      </c>
      <c r="M38" s="20">
        <v>25986</v>
      </c>
      <c r="N38" s="21">
        <v>27267</v>
      </c>
      <c r="O38" s="22">
        <v>96</v>
      </c>
      <c r="P38" s="11">
        <v>68</v>
      </c>
      <c r="Q38" s="19">
        <v>15</v>
      </c>
      <c r="R38" s="19">
        <v>53</v>
      </c>
      <c r="S38" s="12">
        <f>SUM(T38:U38)</f>
        <v>6528</v>
      </c>
      <c r="T38" s="20">
        <f>SUMPRODUCT(O38*Q38)</f>
        <v>1440</v>
      </c>
      <c r="U38" s="21">
        <f>SUMPRODUCT(O38*R38)</f>
        <v>5088</v>
      </c>
    </row>
    <row r="39" spans="1:26" ht="15" customHeight="1" x14ac:dyDescent="0.4">
      <c r="A39" s="31">
        <v>27</v>
      </c>
      <c r="B39" s="11">
        <v>998</v>
      </c>
      <c r="C39" s="19">
        <v>471</v>
      </c>
      <c r="D39" s="19">
        <v>527</v>
      </c>
      <c r="E39" s="12">
        <v>26946</v>
      </c>
      <c r="F39" s="20">
        <v>12717</v>
      </c>
      <c r="G39" s="21">
        <v>14229</v>
      </c>
      <c r="H39" s="34">
        <v>62</v>
      </c>
      <c r="I39" s="17">
        <v>813</v>
      </c>
      <c r="J39" s="19">
        <v>399</v>
      </c>
      <c r="K39" s="19">
        <v>414</v>
      </c>
      <c r="L39" s="12">
        <v>50406</v>
      </c>
      <c r="M39" s="20">
        <v>24738</v>
      </c>
      <c r="N39" s="21">
        <v>25668</v>
      </c>
      <c r="O39" s="22">
        <v>97</v>
      </c>
      <c r="P39" s="11">
        <v>43</v>
      </c>
      <c r="Q39" s="19">
        <v>11</v>
      </c>
      <c r="R39" s="19">
        <v>32</v>
      </c>
      <c r="S39" s="12">
        <f>SUM(T39:U39)</f>
        <v>4171</v>
      </c>
      <c r="T39" s="20">
        <f>SUMPRODUCT(O39*Q39)</f>
        <v>1067</v>
      </c>
      <c r="U39" s="21">
        <f>SUMPRODUCT(O39*R39)</f>
        <v>3104</v>
      </c>
    </row>
    <row r="40" spans="1:26" ht="15" customHeight="1" x14ac:dyDescent="0.4">
      <c r="A40" s="31">
        <v>28</v>
      </c>
      <c r="B40" s="11">
        <v>1029</v>
      </c>
      <c r="C40" s="19">
        <v>481</v>
      </c>
      <c r="D40" s="19">
        <v>548</v>
      </c>
      <c r="E40" s="12">
        <v>28812</v>
      </c>
      <c r="F40" s="20">
        <v>13468</v>
      </c>
      <c r="G40" s="21">
        <v>15344</v>
      </c>
      <c r="H40" s="34">
        <v>63</v>
      </c>
      <c r="I40" s="17">
        <v>835</v>
      </c>
      <c r="J40" s="19">
        <v>436</v>
      </c>
      <c r="K40" s="19">
        <v>399</v>
      </c>
      <c r="L40" s="12">
        <v>52605</v>
      </c>
      <c r="M40" s="20">
        <v>27468</v>
      </c>
      <c r="N40" s="21">
        <v>25137</v>
      </c>
      <c r="O40" s="22">
        <v>98</v>
      </c>
      <c r="P40" s="11">
        <v>37</v>
      </c>
      <c r="Q40" s="19">
        <v>10</v>
      </c>
      <c r="R40" s="19">
        <v>27</v>
      </c>
      <c r="S40" s="12">
        <f>SUM(T40:U40)</f>
        <v>3626</v>
      </c>
      <c r="T40" s="20">
        <f>SUMPRODUCT(O40*Q40)</f>
        <v>980</v>
      </c>
      <c r="U40" s="21">
        <f>SUMPRODUCT(O40*R40)</f>
        <v>2646</v>
      </c>
    </row>
    <row r="41" spans="1:26" ht="15" customHeight="1" x14ac:dyDescent="0.4">
      <c r="A41" s="31">
        <v>29</v>
      </c>
      <c r="B41" s="11">
        <v>988</v>
      </c>
      <c r="C41" s="19">
        <v>448</v>
      </c>
      <c r="D41" s="19">
        <v>540</v>
      </c>
      <c r="E41" s="12">
        <v>28652</v>
      </c>
      <c r="F41" s="20">
        <v>12992</v>
      </c>
      <c r="G41" s="21">
        <v>15660</v>
      </c>
      <c r="H41" s="34">
        <v>64</v>
      </c>
      <c r="I41" s="17">
        <v>806</v>
      </c>
      <c r="J41" s="19">
        <v>409</v>
      </c>
      <c r="K41" s="19">
        <v>397</v>
      </c>
      <c r="L41" s="12">
        <v>51584</v>
      </c>
      <c r="M41" s="20">
        <v>26176</v>
      </c>
      <c r="N41" s="21">
        <v>25408</v>
      </c>
      <c r="O41" s="22">
        <v>99</v>
      </c>
      <c r="P41" s="11">
        <v>19</v>
      </c>
      <c r="Q41" s="19">
        <v>6</v>
      </c>
      <c r="R41" s="19">
        <v>13</v>
      </c>
      <c r="S41" s="12">
        <f>SUM(T41:U41)</f>
        <v>1881</v>
      </c>
      <c r="T41" s="20">
        <f>SUMPRODUCT(O41*Q41)</f>
        <v>594</v>
      </c>
      <c r="U41" s="21">
        <f>SUMPRODUCT(O41*R41)</f>
        <v>1287</v>
      </c>
    </row>
    <row r="42" spans="1:26" ht="15" customHeight="1" x14ac:dyDescent="0.4">
      <c r="A42" s="16" t="s">
        <v>32</v>
      </c>
      <c r="B42" s="11">
        <v>5235</v>
      </c>
      <c r="C42" s="11">
        <v>2537</v>
      </c>
      <c r="D42" s="11">
        <v>2698</v>
      </c>
      <c r="E42" s="12">
        <v>167684</v>
      </c>
      <c r="F42" s="13">
        <v>81262</v>
      </c>
      <c r="G42" s="14">
        <v>86422</v>
      </c>
      <c r="H42" s="16" t="s">
        <v>72</v>
      </c>
      <c r="I42" s="17">
        <v>4054</v>
      </c>
      <c r="J42" s="11">
        <v>2009</v>
      </c>
      <c r="K42" s="11">
        <v>2045</v>
      </c>
      <c r="L42" s="12">
        <v>271863</v>
      </c>
      <c r="M42" s="13">
        <v>134698</v>
      </c>
      <c r="N42" s="14">
        <v>137165</v>
      </c>
      <c r="O42" s="16" t="s">
        <v>73</v>
      </c>
      <c r="P42" s="11">
        <v>30</v>
      </c>
      <c r="Q42" s="17">
        <v>3</v>
      </c>
      <c r="R42" s="17">
        <v>27</v>
      </c>
      <c r="S42" s="12">
        <f>SUM(S43:S47)</f>
        <v>2012</v>
      </c>
      <c r="T42" s="13">
        <f>SUM(T43:T47)</f>
        <v>202</v>
      </c>
      <c r="U42" s="14">
        <f>SUM(U43:U47)</f>
        <v>1810</v>
      </c>
    </row>
    <row r="43" spans="1:26" ht="15" customHeight="1" x14ac:dyDescent="0.4">
      <c r="A43" s="31">
        <v>30</v>
      </c>
      <c r="B43" s="11">
        <v>1026</v>
      </c>
      <c r="C43" s="19">
        <v>495</v>
      </c>
      <c r="D43" s="19">
        <v>531</v>
      </c>
      <c r="E43" s="12">
        <v>30780</v>
      </c>
      <c r="F43" s="20">
        <v>14850</v>
      </c>
      <c r="G43" s="21">
        <v>15930</v>
      </c>
      <c r="H43" s="34">
        <v>65</v>
      </c>
      <c r="I43" s="17">
        <v>790</v>
      </c>
      <c r="J43" s="19">
        <v>397</v>
      </c>
      <c r="K43" s="19">
        <v>393</v>
      </c>
      <c r="L43" s="12">
        <v>51350</v>
      </c>
      <c r="M43" s="20">
        <v>25805</v>
      </c>
      <c r="N43" s="21">
        <v>25545</v>
      </c>
      <c r="O43" s="22">
        <v>100</v>
      </c>
      <c r="P43" s="11">
        <v>11</v>
      </c>
      <c r="Q43" s="19">
        <v>0</v>
      </c>
      <c r="R43" s="19">
        <v>11</v>
      </c>
      <c r="S43" s="12">
        <f>SUM(T43:U43)</f>
        <v>1100</v>
      </c>
      <c r="T43" s="20">
        <f>SUMPRODUCT(O43*Q43)</f>
        <v>0</v>
      </c>
      <c r="U43" s="21">
        <f>SUMPRODUCT(O43*R43)</f>
        <v>1100</v>
      </c>
    </row>
    <row r="44" spans="1:26" ht="15" customHeight="1" x14ac:dyDescent="0.4">
      <c r="A44" s="31">
        <v>31</v>
      </c>
      <c r="B44" s="11">
        <v>1016</v>
      </c>
      <c r="C44" s="19">
        <v>493</v>
      </c>
      <c r="D44" s="19">
        <v>523</v>
      </c>
      <c r="E44" s="12">
        <v>31496</v>
      </c>
      <c r="F44" s="20">
        <v>15283</v>
      </c>
      <c r="G44" s="21">
        <v>16213</v>
      </c>
      <c r="H44" s="34">
        <v>66</v>
      </c>
      <c r="I44" s="17">
        <v>763</v>
      </c>
      <c r="J44" s="19">
        <v>377</v>
      </c>
      <c r="K44" s="19">
        <v>386</v>
      </c>
      <c r="L44" s="12">
        <v>50358</v>
      </c>
      <c r="M44" s="20">
        <v>24882</v>
      </c>
      <c r="N44" s="21">
        <v>25476</v>
      </c>
      <c r="O44" s="22">
        <v>101</v>
      </c>
      <c r="P44" s="11">
        <v>6</v>
      </c>
      <c r="Q44" s="19">
        <v>2</v>
      </c>
      <c r="R44" s="19">
        <v>4</v>
      </c>
      <c r="S44" s="12">
        <f>SUM(T44:U44)</f>
        <v>606</v>
      </c>
      <c r="T44" s="20">
        <f>SUMPRODUCT(O44*Q44)</f>
        <v>202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1047</v>
      </c>
      <c r="C45" s="19">
        <v>513</v>
      </c>
      <c r="D45" s="19">
        <v>534</v>
      </c>
      <c r="E45" s="12">
        <v>33504</v>
      </c>
      <c r="F45" s="20">
        <v>16416</v>
      </c>
      <c r="G45" s="21">
        <v>17088</v>
      </c>
      <c r="H45" s="34">
        <v>67</v>
      </c>
      <c r="I45" s="17">
        <v>805</v>
      </c>
      <c r="J45" s="19">
        <v>403</v>
      </c>
      <c r="K45" s="19">
        <v>402</v>
      </c>
      <c r="L45" s="12">
        <v>53935</v>
      </c>
      <c r="M45" s="20">
        <v>27001</v>
      </c>
      <c r="N45" s="21">
        <v>26934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1">
        <v>33</v>
      </c>
      <c r="B46" s="11">
        <v>1060</v>
      </c>
      <c r="C46" s="19">
        <v>511</v>
      </c>
      <c r="D46" s="19">
        <v>549</v>
      </c>
      <c r="E46" s="12">
        <v>34980</v>
      </c>
      <c r="F46" s="20">
        <v>16863</v>
      </c>
      <c r="G46" s="21">
        <v>18117</v>
      </c>
      <c r="H46" s="34">
        <v>68</v>
      </c>
      <c r="I46" s="17">
        <v>804</v>
      </c>
      <c r="J46" s="19">
        <v>398</v>
      </c>
      <c r="K46" s="19">
        <v>406</v>
      </c>
      <c r="L46" s="12">
        <v>54672</v>
      </c>
      <c r="M46" s="20">
        <v>27064</v>
      </c>
      <c r="N46" s="21">
        <v>27608</v>
      </c>
      <c r="O46" s="15" t="s">
        <v>74</v>
      </c>
      <c r="P46" s="11">
        <v>10</v>
      </c>
      <c r="Q46" s="19">
        <v>1</v>
      </c>
      <c r="R46" s="19"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1086</v>
      </c>
      <c r="C47" s="19">
        <v>525</v>
      </c>
      <c r="D47" s="19">
        <v>561</v>
      </c>
      <c r="E47" s="12">
        <v>36924</v>
      </c>
      <c r="F47" s="20">
        <v>17850</v>
      </c>
      <c r="G47" s="21">
        <v>19074</v>
      </c>
      <c r="H47" s="34">
        <v>69</v>
      </c>
      <c r="I47" s="17">
        <v>892</v>
      </c>
      <c r="J47" s="19">
        <v>434</v>
      </c>
      <c r="K47" s="19">
        <v>458</v>
      </c>
      <c r="L47" s="12">
        <v>61548</v>
      </c>
      <c r="M47" s="20">
        <v>29946</v>
      </c>
      <c r="N47" s="21">
        <v>31602</v>
      </c>
      <c r="O47" s="15" t="s">
        <v>75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9877</v>
      </c>
      <c r="C51" s="11">
        <f>Y5</f>
        <v>9888</v>
      </c>
      <c r="D51" s="11">
        <f t="shared" si="2"/>
        <v>11</v>
      </c>
    </row>
    <row r="52" spans="1:26" x14ac:dyDescent="0.4">
      <c r="A52" s="16" t="str">
        <f t="shared" si="2"/>
        <v>15-64</v>
      </c>
      <c r="B52" s="11">
        <f t="shared" si="2"/>
        <v>53683</v>
      </c>
      <c r="C52" s="11">
        <f t="shared" si="2"/>
        <v>53827</v>
      </c>
      <c r="D52" s="11">
        <f t="shared" si="2"/>
        <v>144</v>
      </c>
    </row>
    <row r="53" spans="1:26" x14ac:dyDescent="0.4">
      <c r="A53" s="16" t="str">
        <f t="shared" si="2"/>
        <v>65-</v>
      </c>
      <c r="B53" s="11">
        <f t="shared" si="2"/>
        <v>19943</v>
      </c>
      <c r="C53" s="11">
        <f t="shared" si="2"/>
        <v>19934</v>
      </c>
      <c r="D53" s="11">
        <f t="shared" si="2"/>
        <v>-9</v>
      </c>
    </row>
    <row r="54" spans="1:26" x14ac:dyDescent="0.4">
      <c r="A54" s="16" t="str">
        <f t="shared" si="2"/>
        <v>計</v>
      </c>
      <c r="B54" s="11">
        <f t="shared" si="2"/>
        <v>83503</v>
      </c>
      <c r="C54" s="11">
        <f t="shared" si="2"/>
        <v>83649</v>
      </c>
      <c r="D54" s="11">
        <f t="shared" si="2"/>
        <v>146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2020-06-04T09:24:27Z</dcterms:modified>
</cp:coreProperties>
</file>